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landfordd\Desktop\"/>
    </mc:Choice>
  </mc:AlternateContent>
  <bookViews>
    <workbookView xWindow="0" yWindow="0" windowWidth="28800" windowHeight="14100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M25" i="5" l="1"/>
  <c r="N21" i="4"/>
  <c r="G21" i="4"/>
  <c r="F25" i="4" l="1"/>
  <c r="N23" i="4" l="1"/>
  <c r="N20" i="4"/>
  <c r="N19" i="4"/>
  <c r="N18" i="4"/>
  <c r="N16" i="4"/>
  <c r="N15" i="4"/>
  <c r="N14" i="4"/>
  <c r="N12" i="4"/>
  <c r="N11" i="4"/>
  <c r="N10" i="4"/>
  <c r="N9" i="4"/>
  <c r="N8" i="4"/>
  <c r="N7" i="4"/>
  <c r="N6" i="4"/>
  <c r="M25" i="4"/>
  <c r="L25" i="4"/>
  <c r="K25" i="4"/>
  <c r="J25" i="4"/>
  <c r="I25" i="4"/>
  <c r="G6" i="4"/>
  <c r="G30" i="5" l="1"/>
  <c r="G31" i="5"/>
  <c r="G32" i="5"/>
  <c r="G9" i="4"/>
  <c r="G10" i="4"/>
  <c r="G11" i="4"/>
  <c r="G12" i="4"/>
  <c r="G14" i="4"/>
  <c r="G15" i="4"/>
  <c r="G16" i="4"/>
  <c r="G18" i="4"/>
  <c r="G19" i="4"/>
  <c r="G20" i="4"/>
  <c r="N11" i="5" l="1"/>
  <c r="N9" i="5"/>
  <c r="N8" i="5"/>
  <c r="N7" i="5"/>
  <c r="N6" i="5"/>
  <c r="G7" i="5"/>
  <c r="G8" i="5"/>
  <c r="G9" i="5"/>
  <c r="G11" i="5"/>
  <c r="N37" i="4"/>
  <c r="N38" i="4"/>
  <c r="N39" i="4"/>
  <c r="N40" i="4"/>
  <c r="N41" i="4"/>
  <c r="N42" i="4"/>
  <c r="N43" i="4"/>
  <c r="G37" i="4"/>
  <c r="G38" i="4"/>
  <c r="G39" i="4"/>
  <c r="G40" i="4"/>
  <c r="G41" i="4"/>
  <c r="G42" i="4"/>
  <c r="G43" i="4"/>
  <c r="N30" i="5" l="1"/>
  <c r="N31" i="5"/>
  <c r="N32" i="5"/>
  <c r="N24" i="5" l="1"/>
  <c r="G24" i="5"/>
  <c r="B25" i="4"/>
  <c r="D49" i="4"/>
  <c r="D33" i="4"/>
  <c r="D25" i="4"/>
  <c r="C49" i="4"/>
  <c r="B49" i="4"/>
  <c r="C33" i="4"/>
  <c r="B33" i="4"/>
  <c r="C25" i="4"/>
  <c r="G24" i="4" l="1"/>
  <c r="G7" i="4" l="1"/>
  <c r="G8" i="4"/>
  <c r="M49" i="4" l="1"/>
  <c r="M19" i="5" l="1"/>
  <c r="F19" i="5" l="1"/>
  <c r="E19" i="5"/>
  <c r="N47" i="4" l="1"/>
  <c r="N31" i="4" l="1"/>
  <c r="G31" i="4"/>
  <c r="N28" i="4" l="1"/>
  <c r="G28" i="4"/>
  <c r="E25" i="4" l="1"/>
  <c r="E37" i="5" l="1"/>
  <c r="F37" i="5"/>
  <c r="E25" i="5"/>
  <c r="G32" i="4" l="1"/>
  <c r="E33" i="4" l="1"/>
  <c r="F33" i="4"/>
  <c r="L33" i="4"/>
  <c r="M33" i="4"/>
  <c r="L19" i="5"/>
  <c r="G47" i="4"/>
  <c r="N48" i="4"/>
  <c r="G48" i="4"/>
  <c r="L49" i="4"/>
  <c r="F49" i="4"/>
  <c r="E49" i="4"/>
  <c r="N35" i="5"/>
  <c r="N36" i="5"/>
  <c r="G35" i="5"/>
  <c r="G36" i="5"/>
  <c r="M37" i="5"/>
  <c r="L37" i="5"/>
  <c r="L25" i="5"/>
  <c r="F25" i="5"/>
  <c r="N17" i="5"/>
  <c r="N18" i="5"/>
  <c r="G17" i="5"/>
  <c r="G18" i="5"/>
  <c r="N28" i="5"/>
  <c r="G28" i="5"/>
  <c r="G6" i="5"/>
  <c r="N32" i="4"/>
  <c r="G23" i="4"/>
  <c r="N24" i="4"/>
  <c r="N36" i="4" l="1"/>
  <c r="G36" i="4"/>
</calcChain>
</file>

<file path=xl/sharedStrings.xml><?xml version="1.0" encoding="utf-8"?>
<sst xmlns="http://schemas.openxmlformats.org/spreadsheetml/2006/main" count="136" uniqueCount="49">
  <si>
    <t>Source: Statistics Canada, Prepared by AAFC/MISB/AID/Redmeat Section</t>
  </si>
  <si>
    <t>United Kingdom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</si>
  <si>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</si>
  <si>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</si>
  <si>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</si>
  <si>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</si>
  <si>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</si>
  <si>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</si>
  <si>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</si>
  <si>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</si>
  <si>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</si>
  <si>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</si>
  <si>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</si>
  <si>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</si>
  <si>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</si>
  <si>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</si>
  <si>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</si>
  <si>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</si>
  <si>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</si>
  <si>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</si>
  <si>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</si>
  <si>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</si>
  <si>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</si>
  <si>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</si>
  <si>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</si>
  <si>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</si>
  <si>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</si>
  <si>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</si>
  <si>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-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</si>
  <si>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</si>
  <si>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</si>
  <si>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</si>
  <si>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</si>
  <si>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</si>
  <si>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</si>
  <si>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</si>
  <si>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</si>
  <si>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</si>
  <si>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2018</t>
  </si>
  <si>
    <t>Pork Imports from EU</t>
  </si>
  <si>
    <t>Veal Imports from EU</t>
  </si>
  <si>
    <t>Pork Exports to EU</t>
  </si>
  <si>
    <t>Veal Exports to EU</t>
  </si>
  <si>
    <t>Beef Exports to EU</t>
  </si>
  <si>
    <t>% chg       20-19</t>
  </si>
  <si>
    <t>YTD May        2020</t>
  </si>
  <si>
    <t>YTD May        2019</t>
  </si>
  <si>
    <t>YTD May       2019</t>
  </si>
  <si>
    <t>EU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</si>
</sst>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2" fillId="0" borderId="2" xfId="0" applyNumberFormat="1" applyFont="1" applyBorder="1"/>
    <xf numFmtId="3" fontId="33" fillId="0" borderId="0" xfId="0" applyNumberFormat="1" applyFont="1" applyBorder="1"/>
    <xf numFmtId="164" fontId="33" fillId="0" borderId="1" xfId="1" applyNumberFormat="1" applyFont="1" applyBorder="1"/>
    <xf numFmtId="3" fontId="32" fillId="0" borderId="0" xfId="0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3" fontId="32" fillId="0" borderId="1" xfId="0" applyNumberFormat="1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164" fontId="32" fillId="0" borderId="1" xfId="0" applyNumberFormat="1" applyFont="1" applyBorder="1"/>
    <xf numFmtId="164" fontId="32" fillId="0" borderId="0" xfId="0" applyNumberFormat="1" applyFont="1" applyBorder="1"/>
    <xf numFmtId="0" fontId="35" fillId="0" borderId="0" xfId="0" applyFont="1"/>
    <xf numFmtId="9" fontId="32" fillId="0" borderId="1" xfId="3" applyNumberFormat="1" applyFont="1" applyBorder="1"/>
    <xf numFmtId="9" fontId="32" fillId="0" borderId="0" xfId="3" applyNumberFormat="1" applyFont="1" applyBorder="1"/>
    <xf numFmtId="9" fontId="32" fillId="0" borderId="2" xfId="3" applyNumberFormat="1" applyFont="1" applyBorder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165" fontId="32" fillId="0" borderId="2" xfId="3" applyNumberFormat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9" fontId="32" fillId="0" borderId="2" xfId="3" applyFont="1" applyFill="1" applyBorder="1"/>
    <xf numFmtId="165" fontId="32" fillId="0" borderId="1" xfId="3" applyNumberFormat="1" applyFont="1" applyBorder="1"/>
    <xf numFmtId="165" fontId="32" fillId="0" borderId="0" xfId="3" applyNumberFormat="1" applyFont="1" applyBorder="1"/>
    <xf numFmtId="164" fontId="33" fillId="0" borderId="2" xfId="0" applyNumberFormat="1" applyFont="1" applyBorder="1"/>
    <xf numFmtId="0" fontId="32" fillId="2" borderId="0" xfId="0" applyFont="1" applyFill="1"/>
    <xf numFmtId="3" fontId="32" fillId="2" borderId="1" xfId="0" applyNumberFormat="1" applyFont="1" applyFill="1" applyBorder="1"/>
    <xf numFmtId="3" fontId="32" fillId="2" borderId="0" xfId="0" applyNumberFormat="1" applyFont="1" applyFill="1" applyBorder="1"/>
    <xf numFmtId="3" fontId="32" fillId="2" borderId="2" xfId="0" applyNumberFormat="1" applyFont="1" applyFill="1" applyBorder="1"/>
    <xf numFmtId="9" fontId="32" fillId="2" borderId="2" xfId="3" applyFont="1" applyFill="1" applyBorder="1"/>
    <xf numFmtId="164" fontId="32" fillId="2" borderId="1" xfId="0" applyNumberFormat="1" applyFont="1" applyFill="1" applyBorder="1"/>
    <xf numFmtId="164" fontId="32" fillId="2" borderId="0" xfId="0" applyNumberFormat="1" applyFont="1" applyFill="1" applyBorder="1"/>
    <xf numFmtId="9" fontId="32" fillId="2" borderId="2" xfId="3" applyNumberFormat="1" applyFont="1" applyFill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0" fontId="32" fillId="0" borderId="0" xfId="1" applyFont="1" applyBorder="1"/>
    <xf numFmtId="0" fontId="32" fillId="0" borderId="0" xfId="0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165" fontId="32" fillId="0" borderId="3" xfId="3" applyNumberFormat="1" applyFont="1" applyBorder="1"/>
    <xf numFmtId="165" fontId="32" fillId="0" borderId="4" xfId="3" applyNumberFormat="1" applyFont="1" applyBorder="1"/>
    <xf numFmtId="165" fontId="32" fillId="0" borderId="5" xfId="3" applyNumberFormat="1" applyFont="1" applyBorder="1"/>
    <xf numFmtId="0" fontId="32" fillId="0" borderId="5" xfId="1" applyFont="1" applyBorder="1"/>
    <xf numFmtId="0" fontId="33" fillId="0" borderId="16" xfId="1" applyFont="1" applyBorder="1"/>
    <xf numFmtId="9" fontId="32" fillId="0" borderId="4" xfId="3" applyNumberFormat="1" applyFont="1" applyFill="1" applyBorder="1"/>
    <xf numFmtId="9" fontId="32" fillId="0" borderId="5" xfId="3" applyNumberFormat="1" applyFont="1" applyFill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3" fontId="33" fillId="0" borderId="0" xfId="3" applyNumberFormat="1" applyFont="1" applyFill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164" fontId="32" fillId="2" borderId="0" xfId="0" applyNumberFormat="1" applyFont="1" applyFill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3" fontId="32" fillId="2" borderId="2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2" fillId="2" borderId="2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9" fontId="33" fillId="0" borderId="2" xfId="3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1" xfId="1" applyNumberFormat="1" applyFont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0" fontId="33" fillId="0" borderId="15" xfId="0" applyFont="1" applyFill="1" applyBorder="1"/>
    <xf numFmtId="3" fontId="33" fillId="0" borderId="2" xfId="1" applyNumberFormat="1" applyFont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3" fontId="32" fillId="2" borderId="0" xfId="1" applyNumberFormat="1" applyFont="1" applyFill="1" applyBorder="1" applyAlignment="1">
      <alignment horizontal="right"/>
    </xf>
    <xf numFmtId="3" fontId="32" fillId="2" borderId="2" xfId="1" applyNumberFormat="1" applyFont="1" applyFill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2" fillId="2" borderId="1" xfId="1" applyNumberFormat="1" applyFont="1" applyFill="1" applyBorder="1" applyAlignment="1">
      <alignment horizontal="right"/>
    </xf>
    <xf numFmtId="164" fontId="32" fillId="2" borderId="0" xfId="1" applyNumberFormat="1" applyFont="1" applyFill="1" applyBorder="1" applyAlignment="1">
      <alignment horizontal="right"/>
    </xf>
    <xf numFmtId="164" fontId="32" fillId="2" borderId="2" xfId="1" applyNumberFormat="1" applyFont="1" applyFill="1" applyBorder="1" applyAlignment="1">
      <alignment horizontal="right"/>
    </xf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3" fontId="33" fillId="0" borderId="2" xfId="109" applyNumberFormat="1" applyFont="1" applyFill="1" applyBorder="1" applyAlignment="1">
      <alignment horizontal="right"/>
    </xf>
    <xf numFmtId="0" fontId="33" fillId="0" borderId="2" xfId="0" applyFont="1" applyBorder="1"/>
    <xf numFmtId="0" fontId="33" fillId="0" borderId="2" xfId="0" applyFont="1" applyFill="1" applyBorder="1"/>
    <xf numFmtId="9" fontId="32" fillId="0" borderId="3" xfId="3" applyNumberFormat="1" applyFont="1" applyFill="1" applyBorder="1"/>
    <xf numFmtId="0" fontId="33" fillId="0" borderId="1" xfId="1" applyFont="1" applyBorder="1"/>
    <xf numFmtId="0" fontId="33" fillId="0" borderId="1" xfId="0" applyFont="1" applyFill="1" applyBorder="1"/>
    <xf numFmtId="164" fontId="32" fillId="0" borderId="2" xfId="0" applyNumberFormat="1" applyFont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164" fontId="32" fillId="2" borderId="2" xfId="0" applyNumberFormat="1" applyFont="1" applyFill="1" applyBorder="1"/>
    <xf numFmtId="164" fontId="32" fillId="0" borderId="2" xfId="0" applyNumberFormat="1" applyFont="1" applyBorder="1"/>
    <xf numFmtId="164" fontId="33" fillId="0" borderId="1" xfId="11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10" fontId="32" fillId="0" borderId="2" xfId="3" applyNumberFormat="1" applyFont="1" applyBorder="1"/>
    <xf numFmtId="3" fontId="31" fillId="0" borderId="0" xfId="0" applyNumberFormat="1" applyFont="1" applyBorder="1"/>
    <xf numFmtId="10" fontId="32" fillId="0" borderId="0" xfId="3" applyNumberFormat="1" applyFont="1" applyBorder="1"/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38</xdr:row>
      <xdr:rowOff>0</xdr:rowOff>
    </xdr:from>
    <xdr:to>
      <xdr:col>15</xdr:col>
      <xdr:colOff>9525</xdr:colOff>
      <xdr:row>38</xdr:row>
      <xdr:rowOff>9525</xdr:rowOff>
    </xdr:to>
    <xdr:pic>
      <xdr:nvPicPr>
        <xdr:cNvPr id="9" name="Picture 8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</xdr:colOff>
      <xdr:row>29</xdr:row>
      <xdr:rowOff>9525</xdr:rowOff>
    </xdr:to>
    <xdr:pic>
      <xdr:nvPicPr>
        <xdr:cNvPr id="8" name="Picture 7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</xdr:colOff>
      <xdr:row>37</xdr:row>
      <xdr:rowOff>9525</xdr:rowOff>
    </xdr:to>
    <xdr:pic>
      <xdr:nvPicPr>
        <xdr:cNvPr id="15" name="Picture 14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29</xdr:row>
      <xdr:rowOff>0</xdr:rowOff>
    </xdr:from>
    <xdr:to>
      <xdr:col>15</xdr:col>
      <xdr:colOff>9525</xdr:colOff>
      <xdr:row>29</xdr:row>
      <xdr:rowOff>9525</xdr:rowOff>
    </xdr:to>
    <xdr:pic>
      <xdr:nvPicPr>
        <xdr:cNvPr id="16" name="Picture 15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25" y="570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="95" zoomScaleNormal="95" workbookViewId="0">
      <selection sqref="A1:N1"/>
    </sheetView>
  </sheetViews>
  <sheetFormatPr defaultRowHeight="12.75" x14ac:dyDescent="0.2"/>
  <cols>
    <col min="1" max="1" width="21.140625" style="4" customWidth="1"/>
    <col min="2" max="3" width="12" style="60" bestFit="1" customWidth="1"/>
    <col min="4" max="4" width="11.85546875" style="60" customWidth="1"/>
    <col min="5" max="6" width="15" style="60" customWidth="1"/>
    <col min="7" max="7" width="8" style="60" bestFit="1" customWidth="1"/>
    <col min="8" max="8" width="3.28515625" style="60" customWidth="1"/>
    <col min="9" max="10" width="14.7109375" style="60" bestFit="1" customWidth="1"/>
    <col min="11" max="11" width="14.5703125" style="60" customWidth="1"/>
    <col min="12" max="13" width="15" style="60" customWidth="1"/>
    <col min="14" max="14" width="7.7109375" style="60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8.4499999999999993" customHeight="1" x14ac:dyDescent="0.2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0"/>
    </row>
    <row r="3" spans="1:14" ht="15.75" x14ac:dyDescent="0.25">
      <c r="A3" s="2"/>
      <c r="B3" s="158" t="s">
        <v>22</v>
      </c>
      <c r="C3" s="159"/>
      <c r="D3" s="160"/>
      <c r="E3" s="160"/>
      <c r="F3" s="160"/>
      <c r="G3" s="161"/>
      <c r="H3" s="21"/>
      <c r="I3" s="158" t="s">
        <v>23</v>
      </c>
      <c r="J3" s="160"/>
      <c r="K3" s="159"/>
      <c r="L3" s="160"/>
      <c r="M3" s="160"/>
      <c r="N3" s="161"/>
    </row>
    <row r="4" spans="1:14" ht="30" x14ac:dyDescent="0.25">
      <c r="A4" s="2"/>
      <c r="B4" s="134">
        <v>2017</v>
      </c>
      <c r="C4" s="135" t="s">
        <v>38</v>
      </c>
      <c r="D4" s="125">
        <v>2019</v>
      </c>
      <c r="E4" s="136" t="s">
        <v>45</v>
      </c>
      <c r="F4" s="136" t="s">
        <v>46</v>
      </c>
      <c r="G4" s="136" t="s">
        <v>44</v>
      </c>
      <c r="H4" s="57"/>
      <c r="I4" s="134">
        <v>2017</v>
      </c>
      <c r="J4" s="134" t="s">
        <v>38</v>
      </c>
      <c r="K4" s="135">
        <v>2019</v>
      </c>
      <c r="L4" s="136" t="s">
        <v>45</v>
      </c>
      <c r="M4" s="136" t="s">
        <v>47</v>
      </c>
      <c r="N4" s="136" t="s">
        <v>44</v>
      </c>
    </row>
    <row r="5" spans="1:14" ht="15" customHeight="1" x14ac:dyDescent="0.25">
      <c r="A5" s="12" t="s">
        <v>19</v>
      </c>
      <c r="B5" s="8"/>
      <c r="C5" s="21"/>
      <c r="D5" s="32"/>
      <c r="E5" s="68"/>
      <c r="F5" s="21"/>
      <c r="G5" s="18"/>
      <c r="H5" s="21"/>
      <c r="I5" s="15"/>
      <c r="J5" s="11"/>
      <c r="K5" s="61"/>
      <c r="L5" s="73"/>
      <c r="M5" s="11"/>
      <c r="N5" s="18"/>
    </row>
    <row r="6" spans="1:14" ht="15" customHeight="1" x14ac:dyDescent="0.25">
      <c r="A6" s="7" t="s">
        <v>6</v>
      </c>
      <c r="B6" s="140">
        <v>3302785</v>
      </c>
      <c r="C6" s="146">
        <v>4030797</v>
      </c>
      <c r="D6" s="147">
        <v>4585332</v>
      </c>
      <c r="E6" s="140">
        <v>2496512</v>
      </c>
      <c r="F6" s="146">
        <v>2169999</v>
      </c>
      <c r="G6" s="77">
        <f>(E6-F6)/F6</f>
        <v>0.15046688961607815</v>
      </c>
      <c r="H6" s="21"/>
      <c r="I6" s="142">
        <v>18658536</v>
      </c>
      <c r="J6" s="148">
        <v>21085250</v>
      </c>
      <c r="K6" s="149">
        <v>23069641</v>
      </c>
      <c r="L6" s="142">
        <v>14558480</v>
      </c>
      <c r="M6" s="148">
        <v>10556247</v>
      </c>
      <c r="N6" s="77">
        <f>(L6-M6)/M6</f>
        <v>0.37913408051175762</v>
      </c>
    </row>
    <row r="7" spans="1:14" ht="15" customHeight="1" x14ac:dyDescent="0.25">
      <c r="A7" s="7" t="s">
        <v>10</v>
      </c>
      <c r="B7" s="140">
        <v>3105806</v>
      </c>
      <c r="C7" s="146">
        <v>4761362</v>
      </c>
      <c r="D7" s="147">
        <v>5088965</v>
      </c>
      <c r="E7" s="140">
        <v>1840401</v>
      </c>
      <c r="F7" s="146">
        <v>2665862</v>
      </c>
      <c r="G7" s="77">
        <f t="shared" ref="G7:G48" si="0">(E7-F7)/F7</f>
        <v>-0.30964130926507072</v>
      </c>
      <c r="H7" s="21"/>
      <c r="I7" s="142">
        <v>18780125</v>
      </c>
      <c r="J7" s="148">
        <v>28319200</v>
      </c>
      <c r="K7" s="149">
        <v>25787607</v>
      </c>
      <c r="L7" s="142">
        <v>10271641</v>
      </c>
      <c r="M7" s="148">
        <v>13555792</v>
      </c>
      <c r="N7" s="77">
        <f t="shared" ref="N7:N21" si="1">(L7-M7)/M7</f>
        <v>-0.24226920861577103</v>
      </c>
    </row>
    <row r="8" spans="1:14" ht="15" customHeight="1" x14ac:dyDescent="0.25">
      <c r="A8" s="7" t="s">
        <v>4</v>
      </c>
      <c r="B8" s="140">
        <v>1986607</v>
      </c>
      <c r="C8" s="146">
        <v>2200169</v>
      </c>
      <c r="D8" s="147">
        <v>2595842</v>
      </c>
      <c r="E8" s="140">
        <v>1164034</v>
      </c>
      <c r="F8" s="146">
        <v>996947</v>
      </c>
      <c r="G8" s="77">
        <f t="shared" si="0"/>
        <v>0.16759867876627343</v>
      </c>
      <c r="H8" s="21"/>
      <c r="I8" s="142">
        <v>33500441</v>
      </c>
      <c r="J8" s="148">
        <v>38068880</v>
      </c>
      <c r="K8" s="149">
        <v>43861868</v>
      </c>
      <c r="L8" s="142">
        <v>20469369</v>
      </c>
      <c r="M8" s="148">
        <v>16170404</v>
      </c>
      <c r="N8" s="77">
        <f t="shared" si="1"/>
        <v>0.26585390198043291</v>
      </c>
    </row>
    <row r="9" spans="1:14" ht="15" customHeight="1" x14ac:dyDescent="0.25">
      <c r="A9" s="7" t="s">
        <v>8</v>
      </c>
      <c r="B9" s="140">
        <v>2934612</v>
      </c>
      <c r="C9" s="146">
        <v>3475035</v>
      </c>
      <c r="D9" s="147">
        <v>3108025</v>
      </c>
      <c r="E9" s="140">
        <v>940158</v>
      </c>
      <c r="F9" s="146">
        <v>1512050</v>
      </c>
      <c r="G9" s="77">
        <f t="shared" si="0"/>
        <v>-0.37822294236301712</v>
      </c>
      <c r="H9" s="21"/>
      <c r="I9" s="142">
        <v>19163427</v>
      </c>
      <c r="J9" s="148">
        <v>20299822</v>
      </c>
      <c r="K9" s="149">
        <v>18542149</v>
      </c>
      <c r="L9" s="142">
        <v>5432413</v>
      </c>
      <c r="M9" s="148">
        <v>8285215</v>
      </c>
      <c r="N9" s="77">
        <f t="shared" si="1"/>
        <v>-0.34432443817088632</v>
      </c>
    </row>
    <row r="10" spans="1:14" ht="15" customHeight="1" x14ac:dyDescent="0.25">
      <c r="A10" s="7" t="s">
        <v>9</v>
      </c>
      <c r="B10" s="140">
        <v>5004166</v>
      </c>
      <c r="C10" s="146">
        <v>6165056</v>
      </c>
      <c r="D10" s="147">
        <v>2889811</v>
      </c>
      <c r="E10" s="140">
        <v>869796</v>
      </c>
      <c r="F10" s="146">
        <v>1343690</v>
      </c>
      <c r="G10" s="77">
        <f t="shared" si="0"/>
        <v>-0.35268104994455568</v>
      </c>
      <c r="H10" s="21"/>
      <c r="I10" s="142">
        <v>23398451</v>
      </c>
      <c r="J10" s="148">
        <v>25786933</v>
      </c>
      <c r="K10" s="149">
        <v>11332148</v>
      </c>
      <c r="L10" s="142">
        <v>4186584</v>
      </c>
      <c r="M10" s="148">
        <v>4926999</v>
      </c>
      <c r="N10" s="77">
        <f t="shared" si="1"/>
        <v>-0.15027707535560694</v>
      </c>
    </row>
    <row r="11" spans="1:14" ht="15" customHeight="1" x14ac:dyDescent="0.25">
      <c r="A11" s="7" t="s">
        <v>3</v>
      </c>
      <c r="B11" s="140">
        <v>1323226</v>
      </c>
      <c r="C11" s="146">
        <v>1860784</v>
      </c>
      <c r="D11" s="147">
        <v>1540619</v>
      </c>
      <c r="E11" s="140">
        <v>769139</v>
      </c>
      <c r="F11" s="146">
        <v>632737</v>
      </c>
      <c r="G11" s="77">
        <f t="shared" si="0"/>
        <v>0.21557455941410097</v>
      </c>
      <c r="H11" s="21"/>
      <c r="I11" s="142">
        <v>7482567</v>
      </c>
      <c r="J11" s="148">
        <v>10280784</v>
      </c>
      <c r="K11" s="149">
        <v>8171541</v>
      </c>
      <c r="L11" s="142">
        <v>4146483</v>
      </c>
      <c r="M11" s="148">
        <v>3186350</v>
      </c>
      <c r="N11" s="77">
        <f t="shared" si="1"/>
        <v>0.30132691010089913</v>
      </c>
    </row>
    <row r="12" spans="1:14" ht="15" customHeight="1" x14ac:dyDescent="0.25">
      <c r="A12" s="7" t="s">
        <v>1</v>
      </c>
      <c r="B12" s="140">
        <v>5</v>
      </c>
      <c r="C12" s="146">
        <v>119959</v>
      </c>
      <c r="D12" s="147">
        <v>372304</v>
      </c>
      <c r="E12" s="140">
        <v>504074</v>
      </c>
      <c r="F12" s="146">
        <v>84493</v>
      </c>
      <c r="G12" s="77">
        <f t="shared" si="0"/>
        <v>4.9658669948989855</v>
      </c>
      <c r="H12" s="21"/>
      <c r="I12" s="142">
        <v>34</v>
      </c>
      <c r="J12" s="148">
        <v>647476</v>
      </c>
      <c r="K12" s="149">
        <v>2108889</v>
      </c>
      <c r="L12" s="142">
        <v>3599521</v>
      </c>
      <c r="M12" s="148">
        <v>464363</v>
      </c>
      <c r="N12" s="77">
        <f t="shared" si="1"/>
        <v>6.7515241309062093</v>
      </c>
    </row>
    <row r="13" spans="1:14" ht="15" customHeight="1" x14ac:dyDescent="0.25">
      <c r="A13" s="7" t="s">
        <v>17</v>
      </c>
      <c r="B13" s="140">
        <v>865</v>
      </c>
      <c r="C13" s="146">
        <v>4385</v>
      </c>
      <c r="D13" s="147">
        <v>98440</v>
      </c>
      <c r="E13" s="140">
        <v>296744</v>
      </c>
      <c r="F13" s="146">
        <v>544</v>
      </c>
      <c r="G13" s="77" t="s">
        <v>28</v>
      </c>
      <c r="H13" s="21"/>
      <c r="I13" s="142">
        <v>5335</v>
      </c>
      <c r="J13" s="148">
        <v>61996</v>
      </c>
      <c r="K13" s="149">
        <v>373913</v>
      </c>
      <c r="L13" s="142">
        <v>1496894</v>
      </c>
      <c r="M13" s="148">
        <v>1674</v>
      </c>
      <c r="N13" s="77" t="s">
        <v>28</v>
      </c>
    </row>
    <row r="14" spans="1:14" ht="15" customHeight="1" x14ac:dyDescent="0.25">
      <c r="A14" s="7" t="s">
        <v>5</v>
      </c>
      <c r="B14" s="140">
        <v>151290</v>
      </c>
      <c r="C14" s="146">
        <v>114348</v>
      </c>
      <c r="D14" s="147">
        <v>378113</v>
      </c>
      <c r="E14" s="140">
        <v>267326</v>
      </c>
      <c r="F14" s="146">
        <v>91783</v>
      </c>
      <c r="G14" s="77">
        <f t="shared" si="0"/>
        <v>1.9125872983014283</v>
      </c>
      <c r="H14" s="21"/>
      <c r="I14" s="142">
        <v>999011</v>
      </c>
      <c r="J14" s="148">
        <v>834285</v>
      </c>
      <c r="K14" s="149">
        <v>2860941</v>
      </c>
      <c r="L14" s="142">
        <v>2012998</v>
      </c>
      <c r="M14" s="148">
        <v>728340</v>
      </c>
      <c r="N14" s="77">
        <f t="shared" si="1"/>
        <v>1.7638163495070984</v>
      </c>
    </row>
    <row r="15" spans="1:14" ht="15" customHeight="1" x14ac:dyDescent="0.25">
      <c r="A15" s="7" t="s">
        <v>2</v>
      </c>
      <c r="B15" s="140">
        <v>1831376</v>
      </c>
      <c r="C15" s="146">
        <v>1886126</v>
      </c>
      <c r="D15" s="147">
        <v>889019</v>
      </c>
      <c r="E15" s="140">
        <v>213860</v>
      </c>
      <c r="F15" s="146">
        <v>454949</v>
      </c>
      <c r="G15" s="77">
        <f t="shared" si="0"/>
        <v>-0.52992533228999295</v>
      </c>
      <c r="H15" s="21"/>
      <c r="I15" s="142">
        <v>8953886</v>
      </c>
      <c r="J15" s="148">
        <v>9302767</v>
      </c>
      <c r="K15" s="149">
        <v>4262251</v>
      </c>
      <c r="L15" s="142">
        <v>1366596</v>
      </c>
      <c r="M15" s="148">
        <v>2011600</v>
      </c>
      <c r="N15" s="77">
        <f t="shared" si="1"/>
        <v>-0.32064227480612451</v>
      </c>
    </row>
    <row r="16" spans="1:14" ht="15" customHeight="1" x14ac:dyDescent="0.25">
      <c r="A16" s="7" t="s">
        <v>7</v>
      </c>
      <c r="B16" s="140">
        <v>107157</v>
      </c>
      <c r="C16" s="146">
        <v>139935</v>
      </c>
      <c r="D16" s="147">
        <v>109551</v>
      </c>
      <c r="E16" s="140">
        <v>64377</v>
      </c>
      <c r="F16" s="146">
        <v>53082</v>
      </c>
      <c r="G16" s="77">
        <f t="shared" si="0"/>
        <v>0.21278399457443201</v>
      </c>
      <c r="H16" s="21"/>
      <c r="I16" s="142">
        <v>1166221</v>
      </c>
      <c r="J16" s="148">
        <v>1385204</v>
      </c>
      <c r="K16" s="149">
        <v>1399997</v>
      </c>
      <c r="L16" s="142">
        <v>856992</v>
      </c>
      <c r="M16" s="148">
        <v>646186</v>
      </c>
      <c r="N16" s="77">
        <f t="shared" si="1"/>
        <v>0.32623114706911011</v>
      </c>
    </row>
    <row r="17" spans="1:23" ht="15" customHeight="1" x14ac:dyDescent="0.25">
      <c r="A17" s="7" t="s">
        <v>16</v>
      </c>
      <c r="B17" s="140">
        <v>101</v>
      </c>
      <c r="C17" s="146">
        <v>3</v>
      </c>
      <c r="D17" s="147">
        <v>48123</v>
      </c>
      <c r="E17" s="140">
        <v>48872</v>
      </c>
      <c r="F17" s="107">
        <v>0</v>
      </c>
      <c r="G17" s="77" t="s">
        <v>28</v>
      </c>
      <c r="H17" s="21"/>
      <c r="I17" s="142">
        <v>602</v>
      </c>
      <c r="J17" s="148">
        <v>11</v>
      </c>
      <c r="K17" s="149">
        <v>261395</v>
      </c>
      <c r="L17" s="150">
        <v>206125</v>
      </c>
      <c r="M17" s="148">
        <v>0</v>
      </c>
      <c r="N17" s="77" t="s">
        <v>28</v>
      </c>
    </row>
    <row r="18" spans="1:23" ht="15" customHeight="1" x14ac:dyDescent="0.25">
      <c r="A18" s="7" t="s">
        <v>11</v>
      </c>
      <c r="B18" s="140">
        <v>24932</v>
      </c>
      <c r="C18" s="74">
        <v>121599</v>
      </c>
      <c r="D18" s="93">
        <v>93388</v>
      </c>
      <c r="E18" s="92">
        <v>23530</v>
      </c>
      <c r="F18" s="74">
        <v>24490</v>
      </c>
      <c r="G18" s="77">
        <f t="shared" si="0"/>
        <v>-3.9199673336055535E-2</v>
      </c>
      <c r="H18" s="21"/>
      <c r="I18" s="142">
        <v>24592</v>
      </c>
      <c r="J18" s="148">
        <v>691310</v>
      </c>
      <c r="K18" s="149">
        <v>449399</v>
      </c>
      <c r="L18" s="100">
        <v>151267</v>
      </c>
      <c r="M18" s="81">
        <v>107569</v>
      </c>
      <c r="N18" s="77">
        <f t="shared" si="1"/>
        <v>0.40623227881638763</v>
      </c>
    </row>
    <row r="19" spans="1:23" ht="15" customHeight="1" x14ac:dyDescent="0.25">
      <c r="A19" s="7" t="s">
        <v>13</v>
      </c>
      <c r="B19" s="140">
        <v>37943</v>
      </c>
      <c r="C19" s="146">
        <v>28943</v>
      </c>
      <c r="D19" s="126">
        <v>20842</v>
      </c>
      <c r="E19" s="109">
        <v>17883</v>
      </c>
      <c r="F19" s="74">
        <v>11198</v>
      </c>
      <c r="G19" s="77">
        <f t="shared" si="0"/>
        <v>0.59698160385783172</v>
      </c>
      <c r="H19" s="21"/>
      <c r="I19" s="142">
        <v>201429</v>
      </c>
      <c r="J19" s="148">
        <v>214771</v>
      </c>
      <c r="K19" s="149">
        <v>132649</v>
      </c>
      <c r="L19" s="100">
        <v>134423</v>
      </c>
      <c r="M19" s="80">
        <v>70536</v>
      </c>
      <c r="N19" s="77">
        <f t="shared" si="1"/>
        <v>0.90573607803107636</v>
      </c>
    </row>
    <row r="20" spans="1:23" ht="15" customHeight="1" x14ac:dyDescent="0.25">
      <c r="A20" s="20" t="s">
        <v>12</v>
      </c>
      <c r="B20" s="110">
        <v>97252</v>
      </c>
      <c r="C20" s="105">
        <v>69931</v>
      </c>
      <c r="D20" s="126">
        <v>137536</v>
      </c>
      <c r="E20" s="109">
        <v>14673</v>
      </c>
      <c r="F20" s="74">
        <v>87685</v>
      </c>
      <c r="G20" s="77">
        <f t="shared" si="0"/>
        <v>-0.83266237098705598</v>
      </c>
      <c r="H20" s="30"/>
      <c r="I20" s="101">
        <v>723734</v>
      </c>
      <c r="J20" s="102">
        <v>410264</v>
      </c>
      <c r="K20" s="103">
        <v>665950</v>
      </c>
      <c r="L20" s="100">
        <v>101644</v>
      </c>
      <c r="M20" s="80">
        <v>357072</v>
      </c>
      <c r="N20" s="77">
        <f t="shared" si="1"/>
        <v>-0.71534032352018639</v>
      </c>
    </row>
    <row r="21" spans="1:23" ht="15" customHeight="1" x14ac:dyDescent="0.25">
      <c r="A21" s="20" t="s">
        <v>15</v>
      </c>
      <c r="B21" s="110">
        <v>5141</v>
      </c>
      <c r="C21" s="105">
        <v>7952</v>
      </c>
      <c r="D21" s="111">
        <v>1467</v>
      </c>
      <c r="E21" s="110">
        <v>4262</v>
      </c>
      <c r="F21" s="105">
        <v>1467</v>
      </c>
      <c r="G21" s="77">
        <f t="shared" si="0"/>
        <v>1.9052488070892979</v>
      </c>
      <c r="H21" s="30"/>
      <c r="I21" s="101">
        <v>20647</v>
      </c>
      <c r="J21" s="102">
        <v>37604</v>
      </c>
      <c r="K21" s="103">
        <v>10362</v>
      </c>
      <c r="L21" s="100">
        <v>22719</v>
      </c>
      <c r="M21" s="80">
        <v>10360</v>
      </c>
      <c r="N21" s="77">
        <f t="shared" si="1"/>
        <v>1.1929536679536679</v>
      </c>
    </row>
    <row r="22" spans="1:23" ht="15" customHeight="1" x14ac:dyDescent="0.25">
      <c r="A22" s="20" t="s">
        <v>14</v>
      </c>
      <c r="B22" s="92">
        <v>21241</v>
      </c>
      <c r="C22" s="74">
        <v>0</v>
      </c>
      <c r="D22" s="93">
        <v>0</v>
      </c>
      <c r="E22" s="92">
        <v>0</v>
      </c>
      <c r="F22" s="74">
        <v>0</v>
      </c>
      <c r="G22" s="77" t="s">
        <v>28</v>
      </c>
      <c r="H22" s="30"/>
      <c r="I22" s="101">
        <v>44105</v>
      </c>
      <c r="J22" s="102">
        <v>0</v>
      </c>
      <c r="K22" s="103">
        <v>0</v>
      </c>
      <c r="L22" s="100">
        <v>0</v>
      </c>
      <c r="M22" s="81">
        <v>0</v>
      </c>
      <c r="N22" s="77" t="s">
        <v>28</v>
      </c>
    </row>
    <row r="23" spans="1:23" s="25" customFormat="1" ht="15" customHeight="1" x14ac:dyDescent="0.25">
      <c r="A23" s="43" t="s">
        <v>39</v>
      </c>
      <c r="B23" s="44">
        <v>19934505</v>
      </c>
      <c r="C23" s="45">
        <v>24986384</v>
      </c>
      <c r="D23" s="46">
        <v>21957377</v>
      </c>
      <c r="E23" s="44">
        <v>9535641</v>
      </c>
      <c r="F23" s="45">
        <v>10130976</v>
      </c>
      <c r="G23" s="78">
        <f t="shared" ref="G23" si="2">(E23-F23)/F23</f>
        <v>-5.8763834797358125E-2</v>
      </c>
      <c r="H23" s="30"/>
      <c r="I23" s="87">
        <v>133123143</v>
      </c>
      <c r="J23" s="88">
        <v>157426557</v>
      </c>
      <c r="K23" s="104">
        <v>143290700</v>
      </c>
      <c r="L23" s="87">
        <v>69014149</v>
      </c>
      <c r="M23" s="88">
        <v>61078707</v>
      </c>
      <c r="N23" s="78">
        <f t="shared" ref="N23" si="3">(L23-M23)/M23</f>
        <v>0.1299215780713891</v>
      </c>
      <c r="P23" s="4"/>
      <c r="Q23" s="4"/>
      <c r="R23" s="4"/>
      <c r="S23" s="4"/>
      <c r="T23" s="4"/>
      <c r="U23" s="4"/>
      <c r="V23" s="4"/>
    </row>
    <row r="24" spans="1:23" s="25" customFormat="1" ht="15" customHeight="1" x14ac:dyDescent="0.25">
      <c r="A24" s="22" t="s">
        <v>24</v>
      </c>
      <c r="B24" s="51">
        <v>215351571</v>
      </c>
      <c r="C24" s="52">
        <v>224602259</v>
      </c>
      <c r="D24" s="53">
        <v>239047280</v>
      </c>
      <c r="E24" s="51">
        <v>103379988</v>
      </c>
      <c r="F24" s="52">
        <v>101102306</v>
      </c>
      <c r="G24" s="79">
        <f>(E24-F24)/F24</f>
        <v>2.252848713460601E-2</v>
      </c>
      <c r="H24" s="30"/>
      <c r="I24" s="151">
        <v>1291676406</v>
      </c>
      <c r="J24" s="152">
        <v>1285316499</v>
      </c>
      <c r="K24" s="153">
        <v>1356764646</v>
      </c>
      <c r="L24" s="151">
        <v>563517116</v>
      </c>
      <c r="M24" s="152">
        <v>543400122</v>
      </c>
      <c r="N24" s="9">
        <f t="shared" ref="N24:N48" si="4">(L24-M24)/M24</f>
        <v>3.7020591614810125E-2</v>
      </c>
    </row>
    <row r="25" spans="1:23" s="25" customFormat="1" ht="15" customHeight="1" x14ac:dyDescent="0.25">
      <c r="A25" s="22" t="s">
        <v>26</v>
      </c>
      <c r="B25" s="26">
        <f>+B23/B24</f>
        <v>9.2567260630757139E-2</v>
      </c>
      <c r="C25" s="27">
        <f>+C23/C24</f>
        <v>0.1112472515247498</v>
      </c>
      <c r="D25" s="28">
        <f>+D23/D24</f>
        <v>9.1853699402059716E-2</v>
      </c>
      <c r="E25" s="26">
        <f>+E23/E24</f>
        <v>9.2238751275537004E-2</v>
      </c>
      <c r="F25" s="27">
        <f>+F23/F24</f>
        <v>0.10020519215456866</v>
      </c>
      <c r="G25" s="79"/>
      <c r="H25" s="30"/>
      <c r="I25" s="26">
        <f>+I23/I24</f>
        <v>0.10306230134856237</v>
      </c>
      <c r="J25" s="27">
        <f>+J23/J24</f>
        <v>0.12248077195187393</v>
      </c>
      <c r="K25" s="28">
        <f>+K23/K24</f>
        <v>0.1056120532197299</v>
      </c>
      <c r="L25" s="26">
        <f>+L23/L24</f>
        <v>0.12247036876161185</v>
      </c>
      <c r="M25" s="27">
        <f>+M23/M24</f>
        <v>0.11240098138954779</v>
      </c>
      <c r="N25" s="9"/>
    </row>
    <row r="26" spans="1:23" ht="15" customHeight="1" x14ac:dyDescent="0.25">
      <c r="A26" s="1"/>
      <c r="B26" s="17"/>
      <c r="C26" s="14"/>
      <c r="D26" s="127"/>
      <c r="E26" s="34"/>
      <c r="F26" s="30"/>
      <c r="G26" s="9"/>
      <c r="H26" s="30"/>
      <c r="I26" s="10"/>
      <c r="J26" s="6"/>
      <c r="K26" s="42"/>
      <c r="L26" s="10"/>
      <c r="M26" s="6"/>
      <c r="N26" s="18"/>
    </row>
    <row r="27" spans="1:23" ht="15" customHeight="1" x14ac:dyDescent="0.25">
      <c r="A27" s="12" t="s">
        <v>20</v>
      </c>
      <c r="B27" s="8"/>
      <c r="C27" s="5"/>
      <c r="D27" s="32"/>
      <c r="E27" s="130"/>
      <c r="F27" s="21"/>
      <c r="G27" s="32"/>
      <c r="H27" s="30"/>
      <c r="I27" s="15"/>
      <c r="J27" s="11"/>
      <c r="K27" s="61"/>
      <c r="L27" s="15"/>
      <c r="M27" s="11"/>
      <c r="N27" s="32"/>
    </row>
    <row r="28" spans="1:23" ht="15" customHeight="1" x14ac:dyDescent="0.25">
      <c r="A28" s="2" t="s">
        <v>3</v>
      </c>
      <c r="B28" s="110">
        <v>74887</v>
      </c>
      <c r="C28" s="105">
        <v>334435</v>
      </c>
      <c r="D28" s="111">
        <v>387027</v>
      </c>
      <c r="E28" s="110">
        <v>142986</v>
      </c>
      <c r="F28" s="105">
        <v>181164</v>
      </c>
      <c r="G28" s="18">
        <f t="shared" si="0"/>
        <v>-0.21073723256276081</v>
      </c>
      <c r="H28" s="30"/>
      <c r="I28" s="101">
        <v>673572</v>
      </c>
      <c r="J28" s="102">
        <v>2889353</v>
      </c>
      <c r="K28" s="103">
        <v>3293437</v>
      </c>
      <c r="L28" s="101">
        <v>1265344</v>
      </c>
      <c r="M28" s="102">
        <v>1572578</v>
      </c>
      <c r="N28" s="18">
        <f t="shared" ref="N28" si="5">(L28-M28)/M28</f>
        <v>-0.19536964144226868</v>
      </c>
    </row>
    <row r="29" spans="1:23" ht="15" customHeight="1" x14ac:dyDescent="0.25">
      <c r="A29" s="2" t="s">
        <v>7</v>
      </c>
      <c r="B29" s="110">
        <v>0</v>
      </c>
      <c r="C29" s="74">
        <v>0</v>
      </c>
      <c r="D29" s="93">
        <v>1019</v>
      </c>
      <c r="E29" s="92">
        <v>0</v>
      </c>
      <c r="F29" s="74">
        <v>277</v>
      </c>
      <c r="G29" s="77" t="s">
        <v>28</v>
      </c>
      <c r="H29" s="30"/>
      <c r="I29" s="100">
        <v>0</v>
      </c>
      <c r="J29" s="102">
        <v>0</v>
      </c>
      <c r="K29" s="118">
        <v>9497</v>
      </c>
      <c r="L29" s="100">
        <v>0</v>
      </c>
      <c r="M29" s="81">
        <v>2686</v>
      </c>
      <c r="N29" s="77" t="s">
        <v>28</v>
      </c>
    </row>
    <row r="30" spans="1:23" ht="15" customHeight="1" x14ac:dyDescent="0.25">
      <c r="A30" s="2" t="s">
        <v>4</v>
      </c>
      <c r="B30" s="92">
        <v>2790</v>
      </c>
      <c r="C30" s="74">
        <v>0</v>
      </c>
      <c r="D30" s="111">
        <v>0</v>
      </c>
      <c r="E30" s="110">
        <v>0</v>
      </c>
      <c r="F30" s="74">
        <v>0</v>
      </c>
      <c r="G30" s="77" t="s">
        <v>28</v>
      </c>
      <c r="H30" s="30"/>
      <c r="I30" s="100">
        <v>18695</v>
      </c>
      <c r="J30" s="81">
        <v>0</v>
      </c>
      <c r="K30" s="118">
        <v>0</v>
      </c>
      <c r="L30" s="101">
        <v>0</v>
      </c>
      <c r="M30" s="81">
        <v>0</v>
      </c>
      <c r="N30" s="77" t="s">
        <v>28</v>
      </c>
    </row>
    <row r="31" spans="1:23" s="25" customFormat="1" ht="15" customHeight="1" x14ac:dyDescent="0.25">
      <c r="A31" s="12" t="s">
        <v>40</v>
      </c>
      <c r="B31" s="94">
        <v>77677</v>
      </c>
      <c r="C31" s="95">
        <v>334435</v>
      </c>
      <c r="D31" s="96">
        <v>388046</v>
      </c>
      <c r="E31" s="94">
        <v>142986</v>
      </c>
      <c r="F31" s="95">
        <v>181441</v>
      </c>
      <c r="G31" s="47">
        <f t="shared" ref="G31" si="6">(E31-F31)/F31</f>
        <v>-0.21194217404004609</v>
      </c>
      <c r="H31" s="30"/>
      <c r="I31" s="87">
        <v>692267</v>
      </c>
      <c r="J31" s="88">
        <v>2889353</v>
      </c>
      <c r="K31" s="104">
        <v>3302934</v>
      </c>
      <c r="L31" s="87">
        <v>1265344</v>
      </c>
      <c r="M31" s="88">
        <v>1575264</v>
      </c>
      <c r="N31" s="47">
        <f t="shared" si="4"/>
        <v>-0.19674162553070471</v>
      </c>
      <c r="P31" s="4"/>
      <c r="Q31" s="4"/>
      <c r="R31" s="4"/>
      <c r="S31" s="4"/>
      <c r="T31" s="4"/>
      <c r="U31" s="4"/>
      <c r="V31" s="4"/>
      <c r="W31" s="4"/>
    </row>
    <row r="32" spans="1:23" s="25" customFormat="1" ht="15" customHeight="1" x14ac:dyDescent="0.25">
      <c r="A32" s="3" t="s">
        <v>27</v>
      </c>
      <c r="B32" s="154">
        <v>2082223</v>
      </c>
      <c r="C32" s="155">
        <v>3123037</v>
      </c>
      <c r="D32" s="156">
        <v>2151348</v>
      </c>
      <c r="E32" s="154">
        <v>517876</v>
      </c>
      <c r="F32" s="155">
        <v>427285</v>
      </c>
      <c r="G32" s="9">
        <f>(E32-F32)/F32</f>
        <v>0.21201539955767229</v>
      </c>
      <c r="H32" s="30"/>
      <c r="I32" s="151">
        <v>11811164</v>
      </c>
      <c r="J32" s="152">
        <v>18398112</v>
      </c>
      <c r="K32" s="153">
        <v>13221686</v>
      </c>
      <c r="L32" s="151">
        <v>3381368</v>
      </c>
      <c r="M32" s="152">
        <v>3216122</v>
      </c>
      <c r="N32" s="9">
        <f>(L32-M32)/M32</f>
        <v>5.1380513550170051E-2</v>
      </c>
      <c r="P32" s="4"/>
      <c r="Q32" s="4"/>
      <c r="R32" s="4"/>
      <c r="S32" s="4"/>
      <c r="T32" s="4"/>
      <c r="U32" s="4"/>
      <c r="V32" s="4"/>
      <c r="W32" s="4"/>
    </row>
    <row r="33" spans="1:23" s="25" customFormat="1" ht="15" customHeight="1" x14ac:dyDescent="0.25">
      <c r="A33" s="3" t="s">
        <v>25</v>
      </c>
      <c r="B33" s="26">
        <f t="shared" ref="B33:D33" si="7">+B31/B32</f>
        <v>3.7304841988586239E-2</v>
      </c>
      <c r="C33" s="27">
        <f t="shared" si="7"/>
        <v>0.10708646743538421</v>
      </c>
      <c r="D33" s="28">
        <f t="shared" si="7"/>
        <v>0.18037342168723983</v>
      </c>
      <c r="E33" s="26">
        <f t="shared" ref="E33:M33" si="8">+E31/E32</f>
        <v>0.27610084267276336</v>
      </c>
      <c r="F33" s="27">
        <f t="shared" si="8"/>
        <v>0.42463695191733852</v>
      </c>
      <c r="G33" s="28"/>
      <c r="H33" s="27"/>
      <c r="I33" s="26">
        <v>5.8611242719176532E-2</v>
      </c>
      <c r="J33" s="27">
        <v>0.15704616865034848</v>
      </c>
      <c r="K33" s="28">
        <v>0.24981186211803849</v>
      </c>
      <c r="L33" s="26">
        <f t="shared" si="8"/>
        <v>0.3742106744962394</v>
      </c>
      <c r="M33" s="27">
        <f t="shared" si="8"/>
        <v>0.48980231471318564</v>
      </c>
      <c r="N33" s="9"/>
      <c r="P33" s="4"/>
      <c r="Q33" s="4"/>
      <c r="R33" s="4"/>
      <c r="S33" s="4"/>
      <c r="T33" s="4"/>
      <c r="U33" s="4"/>
      <c r="V33" s="4"/>
      <c r="W33" s="4"/>
    </row>
    <row r="34" spans="1:23" ht="15" customHeight="1" x14ac:dyDescent="0.25">
      <c r="A34" s="2"/>
      <c r="B34" s="17"/>
      <c r="C34" s="14"/>
      <c r="D34" s="127"/>
      <c r="E34" s="34"/>
      <c r="F34" s="30"/>
      <c r="G34" s="32"/>
      <c r="H34" s="30"/>
      <c r="I34" s="10"/>
      <c r="J34" s="6"/>
      <c r="K34" s="42"/>
      <c r="L34" s="10"/>
      <c r="M34" s="6"/>
      <c r="N34" s="32"/>
    </row>
    <row r="35" spans="1:23" ht="15" customHeight="1" x14ac:dyDescent="0.25">
      <c r="A35" s="12" t="s">
        <v>21</v>
      </c>
      <c r="B35" s="35"/>
      <c r="C35" s="36"/>
      <c r="D35" s="128"/>
      <c r="E35" s="131"/>
      <c r="F35" s="37"/>
      <c r="G35" s="38"/>
      <c r="H35" s="30"/>
      <c r="I35" s="10"/>
      <c r="J35" s="6"/>
      <c r="K35" s="42"/>
      <c r="L35" s="10"/>
      <c r="M35" s="6"/>
      <c r="N35" s="32"/>
    </row>
    <row r="36" spans="1:23" ht="15" customHeight="1" x14ac:dyDescent="0.25">
      <c r="A36" s="7" t="s">
        <v>1</v>
      </c>
      <c r="B36" s="110">
        <v>666111</v>
      </c>
      <c r="C36" s="105">
        <v>702830</v>
      </c>
      <c r="D36" s="111">
        <v>2962814</v>
      </c>
      <c r="E36" s="110">
        <v>2189922</v>
      </c>
      <c r="F36" s="105">
        <v>1310036</v>
      </c>
      <c r="G36" s="106">
        <f>(E36-F36)/F36</f>
        <v>0.67165024472609913</v>
      </c>
      <c r="H36" s="30"/>
      <c r="I36" s="101">
        <v>2725310</v>
      </c>
      <c r="J36" s="102">
        <v>3354278</v>
      </c>
      <c r="K36" s="103">
        <v>15854822</v>
      </c>
      <c r="L36" s="101">
        <v>12525703</v>
      </c>
      <c r="M36" s="102">
        <v>6482952</v>
      </c>
      <c r="N36" s="77">
        <f>(L36-M36)/M36</f>
        <v>0.93209867973725546</v>
      </c>
    </row>
    <row r="37" spans="1:23" ht="15" customHeight="1" x14ac:dyDescent="0.25">
      <c r="A37" s="7" t="s">
        <v>2</v>
      </c>
      <c r="B37" s="110">
        <v>427595</v>
      </c>
      <c r="C37" s="105">
        <v>726627</v>
      </c>
      <c r="D37" s="111">
        <v>1316783</v>
      </c>
      <c r="E37" s="110">
        <v>1302212</v>
      </c>
      <c r="F37" s="105">
        <v>299593</v>
      </c>
      <c r="G37" s="106">
        <f t="shared" ref="G37:G43" si="9">(E37-F37)/F37</f>
        <v>3.3466035588281433</v>
      </c>
      <c r="H37" s="30"/>
      <c r="I37" s="101">
        <v>3398391</v>
      </c>
      <c r="J37" s="102">
        <v>5137297</v>
      </c>
      <c r="K37" s="103">
        <v>8534727</v>
      </c>
      <c r="L37" s="101">
        <v>7987108</v>
      </c>
      <c r="M37" s="102">
        <v>1873032</v>
      </c>
      <c r="N37" s="77">
        <f t="shared" ref="N37:N43" si="10">(L37-M37)/M37</f>
        <v>3.2642667076697034</v>
      </c>
    </row>
    <row r="38" spans="1:23" ht="15" customHeight="1" x14ac:dyDescent="0.25">
      <c r="A38" s="7" t="s">
        <v>6</v>
      </c>
      <c r="B38" s="110">
        <v>248082</v>
      </c>
      <c r="C38" s="105">
        <v>371239</v>
      </c>
      <c r="D38" s="111">
        <v>1219087</v>
      </c>
      <c r="E38" s="110">
        <v>1279878</v>
      </c>
      <c r="F38" s="105">
        <v>241810</v>
      </c>
      <c r="G38" s="106">
        <f t="shared" si="9"/>
        <v>4.292907654770274</v>
      </c>
      <c r="H38" s="30"/>
      <c r="I38" s="101">
        <v>1030761</v>
      </c>
      <c r="J38" s="102">
        <v>1180300</v>
      </c>
      <c r="K38" s="103">
        <v>5741703</v>
      </c>
      <c r="L38" s="101">
        <v>8471237</v>
      </c>
      <c r="M38" s="102">
        <v>826227</v>
      </c>
      <c r="N38" s="77">
        <f t="shared" si="10"/>
        <v>9.252917176514444</v>
      </c>
    </row>
    <row r="39" spans="1:23" ht="15" customHeight="1" x14ac:dyDescent="0.25">
      <c r="A39" s="7" t="s">
        <v>8</v>
      </c>
      <c r="B39" s="110">
        <v>0</v>
      </c>
      <c r="C39" s="105">
        <v>40455</v>
      </c>
      <c r="D39" s="111">
        <v>515383</v>
      </c>
      <c r="E39" s="110">
        <v>1152102</v>
      </c>
      <c r="F39" s="105">
        <v>21171</v>
      </c>
      <c r="G39" s="106">
        <f t="shared" si="9"/>
        <v>53.418874876009639</v>
      </c>
      <c r="H39" s="30"/>
      <c r="I39" s="101">
        <v>0</v>
      </c>
      <c r="J39" s="102">
        <v>461978</v>
      </c>
      <c r="K39" s="103">
        <v>2944772</v>
      </c>
      <c r="L39" s="101">
        <v>7165619</v>
      </c>
      <c r="M39" s="102">
        <v>243891</v>
      </c>
      <c r="N39" s="77">
        <f t="shared" si="10"/>
        <v>28.380415841502966</v>
      </c>
    </row>
    <row r="40" spans="1:23" ht="15" customHeight="1" x14ac:dyDescent="0.25">
      <c r="A40" s="7" t="s">
        <v>4</v>
      </c>
      <c r="B40" s="110">
        <v>831596</v>
      </c>
      <c r="C40" s="105">
        <v>220395</v>
      </c>
      <c r="D40" s="126">
        <v>973428</v>
      </c>
      <c r="E40" s="109">
        <v>1137839</v>
      </c>
      <c r="F40" s="107">
        <v>211663</v>
      </c>
      <c r="G40" s="106">
        <f t="shared" si="9"/>
        <v>4.375710445377794</v>
      </c>
      <c r="H40" s="30"/>
      <c r="I40" s="101">
        <v>4702677</v>
      </c>
      <c r="J40" s="102">
        <v>1487547</v>
      </c>
      <c r="K40" s="103">
        <v>5584508</v>
      </c>
      <c r="L40" s="100">
        <v>7094948</v>
      </c>
      <c r="M40" s="81">
        <v>1185382</v>
      </c>
      <c r="N40" s="77">
        <f t="shared" si="10"/>
        <v>4.9853684297551339</v>
      </c>
    </row>
    <row r="41" spans="1:23" ht="15" customHeight="1" x14ac:dyDescent="0.25">
      <c r="A41" s="20" t="s">
        <v>3</v>
      </c>
      <c r="B41" s="110">
        <v>552228</v>
      </c>
      <c r="C41" s="105">
        <v>349847</v>
      </c>
      <c r="D41" s="111">
        <v>848885</v>
      </c>
      <c r="E41" s="110">
        <v>530005</v>
      </c>
      <c r="F41" s="105">
        <v>342000</v>
      </c>
      <c r="G41" s="106">
        <f t="shared" si="9"/>
        <v>0.54972222222222222</v>
      </c>
      <c r="H41" s="30"/>
      <c r="I41" s="101">
        <v>2308905</v>
      </c>
      <c r="J41" s="102">
        <v>1225005</v>
      </c>
      <c r="K41" s="103">
        <v>3981523</v>
      </c>
      <c r="L41" s="101">
        <v>3250538</v>
      </c>
      <c r="M41" s="102">
        <v>1413441</v>
      </c>
      <c r="N41" s="77">
        <f t="shared" si="10"/>
        <v>1.2997337702811791</v>
      </c>
    </row>
    <row r="42" spans="1:23" ht="15" customHeight="1" x14ac:dyDescent="0.25">
      <c r="A42" s="20" t="s">
        <v>7</v>
      </c>
      <c r="B42" s="110">
        <v>65837</v>
      </c>
      <c r="C42" s="105">
        <v>313977</v>
      </c>
      <c r="D42" s="111">
        <v>256923</v>
      </c>
      <c r="E42" s="110">
        <v>171062</v>
      </c>
      <c r="F42" s="74">
        <v>164997</v>
      </c>
      <c r="G42" s="106">
        <f t="shared" si="9"/>
        <v>3.675824408928647E-2</v>
      </c>
      <c r="H42" s="30"/>
      <c r="I42" s="100">
        <v>467759</v>
      </c>
      <c r="J42" s="102">
        <v>2163099</v>
      </c>
      <c r="K42" s="103">
        <v>1743325</v>
      </c>
      <c r="L42" s="101">
        <v>1058219</v>
      </c>
      <c r="M42" s="81">
        <v>1140500</v>
      </c>
      <c r="N42" s="77">
        <f t="shared" si="10"/>
        <v>-7.214467338886453E-2</v>
      </c>
    </row>
    <row r="43" spans="1:23" ht="15" customHeight="1" x14ac:dyDescent="0.25">
      <c r="A43" s="20" t="s">
        <v>10</v>
      </c>
      <c r="B43" s="110">
        <v>14942</v>
      </c>
      <c r="C43" s="74">
        <v>161378</v>
      </c>
      <c r="D43" s="93">
        <v>230843</v>
      </c>
      <c r="E43" s="92">
        <v>51890</v>
      </c>
      <c r="F43" s="74">
        <v>49713</v>
      </c>
      <c r="G43" s="106">
        <f t="shared" si="9"/>
        <v>4.3791362420292482E-2</v>
      </c>
      <c r="H43" s="30"/>
      <c r="I43" s="100">
        <v>130747</v>
      </c>
      <c r="J43" s="102">
        <v>828390</v>
      </c>
      <c r="K43" s="118">
        <v>1141509</v>
      </c>
      <c r="L43" s="100">
        <v>439196</v>
      </c>
      <c r="M43" s="81">
        <v>360696</v>
      </c>
      <c r="N43" s="77">
        <f t="shared" si="10"/>
        <v>0.21763479495198174</v>
      </c>
    </row>
    <row r="44" spans="1:23" ht="15" customHeight="1" x14ac:dyDescent="0.25">
      <c r="A44" s="20" t="s">
        <v>5</v>
      </c>
      <c r="B44" s="110">
        <v>3</v>
      </c>
      <c r="C44" s="105">
        <v>15483</v>
      </c>
      <c r="D44" s="93">
        <v>0</v>
      </c>
      <c r="E44" s="92">
        <v>23114</v>
      </c>
      <c r="F44" s="74">
        <v>0</v>
      </c>
      <c r="G44" s="106" t="s">
        <v>28</v>
      </c>
      <c r="H44" s="30"/>
      <c r="I44" s="101">
        <v>40</v>
      </c>
      <c r="J44" s="102">
        <v>135476</v>
      </c>
      <c r="K44" s="103">
        <v>0</v>
      </c>
      <c r="L44" s="100">
        <v>186400</v>
      </c>
      <c r="M44" s="80">
        <v>0</v>
      </c>
      <c r="N44" s="106" t="s">
        <v>28</v>
      </c>
    </row>
    <row r="45" spans="1:23" ht="15" customHeight="1" x14ac:dyDescent="0.25">
      <c r="A45" s="20" t="s">
        <v>17</v>
      </c>
      <c r="B45" s="92">
        <v>4</v>
      </c>
      <c r="C45" s="105">
        <v>0</v>
      </c>
      <c r="D45" s="93">
        <v>0</v>
      </c>
      <c r="E45" s="92">
        <v>0</v>
      </c>
      <c r="F45" s="74">
        <v>0</v>
      </c>
      <c r="G45" s="106" t="s">
        <v>28</v>
      </c>
      <c r="H45" s="30"/>
      <c r="I45" s="100">
        <v>35</v>
      </c>
      <c r="J45" s="81">
        <v>0</v>
      </c>
      <c r="K45" s="103">
        <v>0</v>
      </c>
      <c r="L45" s="100">
        <v>0</v>
      </c>
      <c r="M45" s="81">
        <v>0</v>
      </c>
      <c r="N45" s="106" t="s">
        <v>28</v>
      </c>
    </row>
    <row r="46" spans="1:23" ht="15" customHeight="1" x14ac:dyDescent="0.25">
      <c r="A46" s="20" t="s">
        <v>14</v>
      </c>
      <c r="B46" s="92">
        <v>2</v>
      </c>
      <c r="C46" s="74">
        <v>10</v>
      </c>
      <c r="D46" s="93">
        <v>0</v>
      </c>
      <c r="E46" s="92">
        <v>0</v>
      </c>
      <c r="F46" s="74">
        <v>0</v>
      </c>
      <c r="G46" s="106" t="s">
        <v>28</v>
      </c>
      <c r="H46" s="30"/>
      <c r="I46" s="101">
        <v>34</v>
      </c>
      <c r="J46" s="81">
        <v>49</v>
      </c>
      <c r="K46" s="118">
        <v>0</v>
      </c>
      <c r="L46" s="100">
        <v>0</v>
      </c>
      <c r="M46" s="81">
        <v>0</v>
      </c>
      <c r="N46" s="106" t="s">
        <v>28</v>
      </c>
    </row>
    <row r="47" spans="1:23" s="25" customFormat="1" ht="15" customHeight="1" x14ac:dyDescent="0.25">
      <c r="A47" s="43" t="s">
        <v>48</v>
      </c>
      <c r="B47" s="94">
        <v>2806400</v>
      </c>
      <c r="C47" s="95">
        <v>2902241</v>
      </c>
      <c r="D47" s="96">
        <v>8324146</v>
      </c>
      <c r="E47" s="94">
        <v>7838024</v>
      </c>
      <c r="F47" s="45">
        <v>2640983</v>
      </c>
      <c r="G47" s="47">
        <f t="shared" si="0"/>
        <v>1.9678434128504425</v>
      </c>
      <c r="H47" s="30"/>
      <c r="I47" s="87">
        <v>14764659</v>
      </c>
      <c r="J47" s="88">
        <v>15973419</v>
      </c>
      <c r="K47" s="104">
        <v>45526889</v>
      </c>
      <c r="L47" s="87">
        <v>48178968</v>
      </c>
      <c r="M47" s="88">
        <v>13526121</v>
      </c>
      <c r="N47" s="78">
        <f t="shared" si="4"/>
        <v>2.5619205239994525</v>
      </c>
    </row>
    <row r="48" spans="1:23" ht="15" customHeight="1" x14ac:dyDescent="0.25">
      <c r="A48" s="22" t="s">
        <v>29</v>
      </c>
      <c r="B48" s="51">
        <v>170074930</v>
      </c>
      <c r="C48" s="52">
        <v>174118807</v>
      </c>
      <c r="D48" s="53">
        <v>152269710</v>
      </c>
      <c r="E48" s="51">
        <v>79710894</v>
      </c>
      <c r="F48" s="52">
        <v>66075168</v>
      </c>
      <c r="G48" s="39">
        <f t="shared" si="0"/>
        <v>0.2063668759797932</v>
      </c>
      <c r="H48" s="30"/>
      <c r="I48" s="54">
        <v>1335136803</v>
      </c>
      <c r="J48" s="55">
        <v>1318691960</v>
      </c>
      <c r="K48" s="56">
        <v>1218037921</v>
      </c>
      <c r="L48" s="54">
        <v>641449702</v>
      </c>
      <c r="M48" s="55">
        <v>506248853</v>
      </c>
      <c r="N48" s="9">
        <f t="shared" si="4"/>
        <v>0.26706401051342232</v>
      </c>
    </row>
    <row r="49" spans="1:14" ht="15" customHeight="1" x14ac:dyDescent="0.25">
      <c r="A49" s="63" t="s">
        <v>26</v>
      </c>
      <c r="B49" s="129">
        <f t="shared" ref="B49:D49" si="11">+B47/B48</f>
        <v>1.6500962252343716E-2</v>
      </c>
      <c r="C49" s="69">
        <f t="shared" si="11"/>
        <v>1.6668164973126655E-2</v>
      </c>
      <c r="D49" s="70">
        <f t="shared" si="11"/>
        <v>5.4667116657672758E-2</v>
      </c>
      <c r="E49" s="129">
        <f t="shared" ref="E49:F49" si="12">+E47/E48</f>
        <v>9.8330649760370273E-2</v>
      </c>
      <c r="F49" s="69">
        <f t="shared" si="12"/>
        <v>3.9969372457743881E-2</v>
      </c>
      <c r="G49" s="71"/>
      <c r="H49" s="30"/>
      <c r="I49" s="129">
        <v>1.1058536448717758E-2</v>
      </c>
      <c r="J49" s="69">
        <v>1.2113078326495597E-2</v>
      </c>
      <c r="K49" s="70">
        <v>3.7377290776443146E-2</v>
      </c>
      <c r="L49" s="129">
        <f t="shared" ref="L49" si="13">+L47/L48</f>
        <v>7.5109502506246387E-2</v>
      </c>
      <c r="M49" s="69">
        <f>+M47/M48</f>
        <v>2.6718324238850177E-2</v>
      </c>
      <c r="N49" s="72"/>
    </row>
    <row r="50" spans="1:14" ht="15" x14ac:dyDescent="0.25">
      <c r="A50" s="112"/>
      <c r="B50" s="37"/>
      <c r="C50" s="37"/>
      <c r="D50" s="37"/>
      <c r="E50" s="37"/>
      <c r="F50" s="37"/>
      <c r="G50" s="59"/>
      <c r="H50" s="30"/>
      <c r="I50" s="37"/>
      <c r="J50" s="37"/>
      <c r="K50" s="37"/>
      <c r="L50" s="37"/>
      <c r="M50" s="37"/>
      <c r="N50" s="30"/>
    </row>
    <row r="51" spans="1:14" ht="15" x14ac:dyDescent="0.25">
      <c r="A51" s="20" t="s">
        <v>0</v>
      </c>
      <c r="B51" s="37"/>
      <c r="C51" s="37"/>
      <c r="D51" s="37"/>
      <c r="E51" s="37"/>
      <c r="F51" s="37"/>
      <c r="G51" s="37"/>
      <c r="H51" s="30"/>
      <c r="I51" s="37"/>
      <c r="J51" s="37"/>
      <c r="K51" s="37"/>
      <c r="L51" s="37"/>
      <c r="M51" s="37"/>
      <c r="N51" s="30"/>
    </row>
    <row r="52" spans="1:14" ht="15" x14ac:dyDescent="0.25">
      <c r="H52" s="30"/>
    </row>
    <row r="53" spans="1:14" ht="15" x14ac:dyDescent="0.25">
      <c r="A53" s="16"/>
      <c r="H53" s="30"/>
      <c r="J53" s="4"/>
      <c r="K53" s="4"/>
      <c r="L53" s="4"/>
      <c r="M53" s="4"/>
      <c r="N53" s="4"/>
    </row>
    <row r="54" spans="1:14" ht="15" x14ac:dyDescent="0.25">
      <c r="H54" s="30"/>
      <c r="N54" s="4"/>
    </row>
    <row r="55" spans="1:14" ht="15" x14ac:dyDescent="0.25">
      <c r="A55" s="16"/>
      <c r="H55" s="30"/>
      <c r="J55" s="4"/>
      <c r="K55" s="4"/>
      <c r="L55" s="4"/>
      <c r="M55" s="4"/>
      <c r="N55" s="4"/>
    </row>
    <row r="56" spans="1:14" ht="15" x14ac:dyDescent="0.25">
      <c r="H56" s="30"/>
      <c r="N56" s="4"/>
    </row>
    <row r="57" spans="1:14" ht="15" x14ac:dyDescent="0.25">
      <c r="A57" s="16"/>
      <c r="B57" s="144"/>
      <c r="H57" s="4"/>
      <c r="I57" s="4"/>
      <c r="J57" s="4"/>
      <c r="K57" s="4"/>
      <c r="L57" s="4"/>
      <c r="M57" s="4"/>
      <c r="N57" s="4"/>
    </row>
    <row r="58" spans="1:14" ht="15" x14ac:dyDescent="0.25">
      <c r="H58" s="30"/>
      <c r="N58" s="4"/>
    </row>
    <row r="59" spans="1:14" ht="15" x14ac:dyDescent="0.25">
      <c r="A59" s="16"/>
      <c r="B59" s="144"/>
      <c r="H59" s="4"/>
      <c r="I59" s="4"/>
      <c r="J59" s="4"/>
      <c r="K59" s="4"/>
      <c r="L59" s="4"/>
      <c r="M59" s="4"/>
      <c r="N59" s="4"/>
    </row>
    <row r="60" spans="1:14" ht="15" x14ac:dyDescent="0.25">
      <c r="A60" s="58"/>
      <c r="H60" s="4"/>
      <c r="I60" s="4"/>
      <c r="J60" s="4"/>
      <c r="K60" s="4"/>
      <c r="L60" s="4"/>
      <c r="M60" s="4"/>
      <c r="N60" s="4"/>
    </row>
    <row r="61" spans="1:14" ht="15" x14ac:dyDescent="0.25">
      <c r="A61" s="58"/>
      <c r="H61" s="4"/>
      <c r="I61" s="4"/>
      <c r="J61" s="4"/>
      <c r="K61" s="4"/>
      <c r="L61" s="4"/>
      <c r="M61" s="4"/>
      <c r="N61" s="4"/>
    </row>
    <row r="62" spans="1:14" ht="15" x14ac:dyDescent="0.25">
      <c r="A62" s="58"/>
      <c r="H62" s="4"/>
      <c r="I62" s="4"/>
      <c r="J62" s="4"/>
      <c r="K62" s="4"/>
      <c r="L62" s="4"/>
      <c r="M62" s="4"/>
      <c r="N62" s="4"/>
    </row>
    <row r="63" spans="1:14" ht="15" x14ac:dyDescent="0.25">
      <c r="A63" s="58"/>
      <c r="H63" s="4"/>
      <c r="I63" s="4"/>
      <c r="J63" s="4"/>
      <c r="K63" s="4"/>
      <c r="L63" s="4"/>
      <c r="M63" s="4"/>
      <c r="N63" s="4"/>
    </row>
    <row r="64" spans="1:14" ht="15" x14ac:dyDescent="0.25">
      <c r="A64" s="58"/>
      <c r="H64" s="4"/>
      <c r="I64" s="4"/>
      <c r="J64" s="4"/>
      <c r="K64" s="4"/>
      <c r="L64" s="4"/>
      <c r="M64" s="4"/>
      <c r="N64" s="4"/>
    </row>
    <row r="65" spans="1:14" ht="15" x14ac:dyDescent="0.25">
      <c r="A65" s="58"/>
      <c r="H65" s="4"/>
      <c r="I65" s="4"/>
      <c r="J65" s="4"/>
      <c r="K65" s="4"/>
      <c r="L65" s="4"/>
      <c r="M65" s="4"/>
      <c r="N65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  <ignoredErrors>
    <ignoredError sqref="C4 J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9" zoomScaleNormal="100" workbookViewId="0">
      <selection activeCell="P33" sqref="P33"/>
    </sheetView>
  </sheetViews>
  <sheetFormatPr defaultColWidth="9.140625" defaultRowHeight="12.75" x14ac:dyDescent="0.2"/>
  <cols>
    <col min="1" max="1" width="21.140625" style="4" customWidth="1"/>
    <col min="2" max="4" width="13.42578125" style="4" bestFit="1" customWidth="1"/>
    <col min="5" max="5" width="15.140625" style="4" customWidth="1"/>
    <col min="6" max="6" width="15.42578125" style="4" customWidth="1"/>
    <col min="7" max="7" width="7.85546875" style="4" bestFit="1" customWidth="1"/>
    <col min="8" max="8" width="1.7109375" style="4" customWidth="1"/>
    <col min="9" max="11" width="14.140625" style="4" bestFit="1" customWidth="1"/>
    <col min="12" max="12" width="15.5703125" style="4" customWidth="1"/>
    <col min="13" max="13" width="15.28515625" style="4" customWidth="1"/>
    <col min="14" max="14" width="6.570312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4" ht="21" x14ac:dyDescent="0.35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22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s="122" customFormat="1" ht="15" x14ac:dyDescent="0.25">
      <c r="A3" s="2"/>
      <c r="B3" s="162" t="s">
        <v>22</v>
      </c>
      <c r="C3" s="163"/>
      <c r="D3" s="164"/>
      <c r="E3" s="163"/>
      <c r="F3" s="163"/>
      <c r="G3" s="165"/>
      <c r="H3" s="2"/>
      <c r="I3" s="162" t="s">
        <v>23</v>
      </c>
      <c r="J3" s="163"/>
      <c r="K3" s="164"/>
      <c r="L3" s="163"/>
      <c r="M3" s="163"/>
      <c r="N3" s="165"/>
    </row>
    <row r="4" spans="1:14" s="122" customFormat="1" ht="30" x14ac:dyDescent="0.25">
      <c r="A4" s="2"/>
      <c r="B4" s="134">
        <v>2017</v>
      </c>
      <c r="C4" s="135" t="s">
        <v>38</v>
      </c>
      <c r="D4" s="125">
        <v>2019</v>
      </c>
      <c r="E4" s="136" t="s">
        <v>45</v>
      </c>
      <c r="F4" s="136" t="s">
        <v>46</v>
      </c>
      <c r="G4" s="136" t="s">
        <v>44</v>
      </c>
      <c r="H4" s="57"/>
      <c r="I4" s="134">
        <v>2017</v>
      </c>
      <c r="J4" s="134" t="s">
        <v>38</v>
      </c>
      <c r="K4" s="135">
        <v>2019</v>
      </c>
      <c r="L4" s="136" t="s">
        <v>45</v>
      </c>
      <c r="M4" s="136" t="s">
        <v>46</v>
      </c>
      <c r="N4" s="136" t="s">
        <v>44</v>
      </c>
    </row>
    <row r="5" spans="1:14" s="122" customFormat="1" ht="15" customHeight="1" x14ac:dyDescent="0.25">
      <c r="A5" s="12" t="s">
        <v>31</v>
      </c>
      <c r="B5" s="62"/>
      <c r="C5" s="5"/>
      <c r="D5" s="32"/>
      <c r="E5" s="130"/>
      <c r="F5" s="21"/>
      <c r="G5" s="18"/>
      <c r="H5" s="57"/>
      <c r="I5" s="73"/>
      <c r="J5" s="11"/>
      <c r="K5" s="61"/>
      <c r="L5" s="15"/>
      <c r="M5" s="11"/>
      <c r="N5" s="18"/>
    </row>
    <row r="6" spans="1:14" s="122" customFormat="1" ht="15" customHeight="1" x14ac:dyDescent="0.25">
      <c r="A6" s="7" t="s">
        <v>6</v>
      </c>
      <c r="B6" s="108">
        <v>647505</v>
      </c>
      <c r="C6" s="75">
        <v>810383</v>
      </c>
      <c r="D6" s="113">
        <v>1329249</v>
      </c>
      <c r="E6" s="108">
        <v>199632</v>
      </c>
      <c r="F6" s="75">
        <v>544899</v>
      </c>
      <c r="G6" s="77">
        <f t="shared" ref="G6:G36" si="0">(E6-F6)/F6</f>
        <v>-0.63363485710195833</v>
      </c>
      <c r="H6" s="57"/>
      <c r="I6" s="82">
        <v>1833296</v>
      </c>
      <c r="J6" s="83">
        <v>2248713</v>
      </c>
      <c r="K6" s="84">
        <v>4037323</v>
      </c>
      <c r="L6" s="139">
        <v>663448</v>
      </c>
      <c r="M6" s="117">
        <v>1629112</v>
      </c>
      <c r="N6" s="77">
        <f t="shared" ref="N6:N11" si="1">(L6-M6)/M6</f>
        <v>-0.59275482594198559</v>
      </c>
    </row>
    <row r="7" spans="1:14" s="122" customFormat="1" ht="15" customHeight="1" x14ac:dyDescent="0.25">
      <c r="A7" s="7" t="s">
        <v>37</v>
      </c>
      <c r="B7" s="108">
        <v>195983</v>
      </c>
      <c r="C7" s="75">
        <v>102921</v>
      </c>
      <c r="D7" s="113">
        <v>256162</v>
      </c>
      <c r="E7" s="92">
        <v>101808</v>
      </c>
      <c r="F7" s="74">
        <v>25993</v>
      </c>
      <c r="G7" s="77">
        <f t="shared" si="0"/>
        <v>2.916746816450583</v>
      </c>
      <c r="H7" s="57"/>
      <c r="I7" s="82">
        <v>545864</v>
      </c>
      <c r="J7" s="83">
        <v>288665</v>
      </c>
      <c r="K7" s="84">
        <v>699020</v>
      </c>
      <c r="L7" s="133">
        <v>258106</v>
      </c>
      <c r="M7" s="80">
        <v>71241</v>
      </c>
      <c r="N7" s="77">
        <f t="shared" si="1"/>
        <v>2.622997992728906</v>
      </c>
    </row>
    <row r="8" spans="1:14" s="122" customFormat="1" ht="15" customHeight="1" x14ac:dyDescent="0.25">
      <c r="A8" s="7" t="s">
        <v>1</v>
      </c>
      <c r="B8" s="108">
        <v>103583</v>
      </c>
      <c r="C8" s="75">
        <v>54595</v>
      </c>
      <c r="D8" s="113">
        <v>316704</v>
      </c>
      <c r="E8" s="109">
        <v>79454</v>
      </c>
      <c r="F8" s="75">
        <v>114214</v>
      </c>
      <c r="G8" s="77">
        <f t="shared" si="0"/>
        <v>-0.30434097396116061</v>
      </c>
      <c r="H8" s="57"/>
      <c r="I8" s="82">
        <v>789400</v>
      </c>
      <c r="J8" s="83">
        <v>385498</v>
      </c>
      <c r="K8" s="84">
        <v>2115193</v>
      </c>
      <c r="L8" s="133">
        <v>535069</v>
      </c>
      <c r="M8" s="117">
        <v>619576</v>
      </c>
      <c r="N8" s="77">
        <f t="shared" si="1"/>
        <v>-0.13639488940824046</v>
      </c>
    </row>
    <row r="9" spans="1:14" s="122" customFormat="1" ht="15" customHeight="1" x14ac:dyDescent="0.25">
      <c r="A9" s="7" t="s">
        <v>3</v>
      </c>
      <c r="B9" s="108">
        <v>177168</v>
      </c>
      <c r="C9" s="75">
        <v>165958</v>
      </c>
      <c r="D9" s="113">
        <v>174203</v>
      </c>
      <c r="E9" s="108">
        <v>73868</v>
      </c>
      <c r="F9" s="75">
        <v>86581</v>
      </c>
      <c r="G9" s="77">
        <f t="shared" si="0"/>
        <v>-0.14683360090551045</v>
      </c>
      <c r="H9" s="57"/>
      <c r="I9" s="82">
        <v>662670</v>
      </c>
      <c r="J9" s="83">
        <v>617597</v>
      </c>
      <c r="K9" s="84">
        <v>572630</v>
      </c>
      <c r="L9" s="139">
        <v>303699</v>
      </c>
      <c r="M9" s="117">
        <v>321971</v>
      </c>
      <c r="N9" s="77">
        <f t="shared" si="1"/>
        <v>-5.6750452680520917E-2</v>
      </c>
    </row>
    <row r="10" spans="1:14" s="122" customFormat="1" ht="15" customHeight="1" x14ac:dyDescent="0.25">
      <c r="A10" s="7" t="s">
        <v>8</v>
      </c>
      <c r="B10" s="108">
        <v>50094</v>
      </c>
      <c r="C10" s="75">
        <v>93679</v>
      </c>
      <c r="D10" s="113">
        <v>89442</v>
      </c>
      <c r="E10" s="108">
        <v>35273</v>
      </c>
      <c r="F10" s="75">
        <v>0</v>
      </c>
      <c r="G10" s="77" t="s">
        <v>28</v>
      </c>
      <c r="H10" s="57"/>
      <c r="I10" s="82">
        <v>92202</v>
      </c>
      <c r="J10" s="83">
        <v>301361</v>
      </c>
      <c r="K10" s="84">
        <v>263904</v>
      </c>
      <c r="L10" s="139">
        <v>116444</v>
      </c>
      <c r="M10" s="117">
        <v>0</v>
      </c>
      <c r="N10" s="77" t="s">
        <v>28</v>
      </c>
    </row>
    <row r="11" spans="1:14" s="122" customFormat="1" ht="15" customHeight="1" x14ac:dyDescent="0.25">
      <c r="A11" s="7" t="s">
        <v>7</v>
      </c>
      <c r="B11" s="108">
        <v>59100</v>
      </c>
      <c r="C11" s="75">
        <v>43439</v>
      </c>
      <c r="D11" s="113">
        <v>108084</v>
      </c>
      <c r="E11" s="92">
        <v>21832</v>
      </c>
      <c r="F11" s="75">
        <v>20157</v>
      </c>
      <c r="G11" s="77">
        <f t="shared" si="0"/>
        <v>8.3097683186982185E-2</v>
      </c>
      <c r="H11" s="57"/>
      <c r="I11" s="82">
        <v>326070</v>
      </c>
      <c r="J11" s="83">
        <v>254098</v>
      </c>
      <c r="K11" s="84">
        <v>557647</v>
      </c>
      <c r="L11" s="133">
        <v>129068</v>
      </c>
      <c r="M11" s="117">
        <v>124765</v>
      </c>
      <c r="N11" s="77">
        <f t="shared" si="1"/>
        <v>3.448883901735262E-2</v>
      </c>
    </row>
    <row r="12" spans="1:14" s="122" customFormat="1" ht="15" customHeight="1" x14ac:dyDescent="0.25">
      <c r="A12" s="7" t="s">
        <v>5</v>
      </c>
      <c r="B12" s="108">
        <v>0</v>
      </c>
      <c r="C12" s="75">
        <v>5532</v>
      </c>
      <c r="D12" s="113">
        <v>3761</v>
      </c>
      <c r="E12" s="92">
        <v>0</v>
      </c>
      <c r="F12" s="107">
        <v>0</v>
      </c>
      <c r="G12" s="77" t="s">
        <v>28</v>
      </c>
      <c r="H12" s="57"/>
      <c r="I12" s="82">
        <v>0</v>
      </c>
      <c r="J12" s="83">
        <v>38868</v>
      </c>
      <c r="K12" s="84">
        <v>26416</v>
      </c>
      <c r="L12" s="133">
        <v>0</v>
      </c>
      <c r="M12" s="80">
        <v>0</v>
      </c>
      <c r="N12" s="77" t="s">
        <v>28</v>
      </c>
    </row>
    <row r="13" spans="1:14" s="122" customFormat="1" ht="15" customHeight="1" x14ac:dyDescent="0.25">
      <c r="A13" s="7" t="s">
        <v>16</v>
      </c>
      <c r="B13" s="108">
        <v>1</v>
      </c>
      <c r="C13" s="75">
        <v>0</v>
      </c>
      <c r="D13" s="93">
        <v>0</v>
      </c>
      <c r="E13" s="92">
        <v>0</v>
      </c>
      <c r="F13" s="74">
        <v>0</v>
      </c>
      <c r="G13" s="77" t="s">
        <v>28</v>
      </c>
      <c r="H13" s="57"/>
      <c r="I13" s="82">
        <v>1</v>
      </c>
      <c r="J13" s="83">
        <v>0</v>
      </c>
      <c r="K13" s="118">
        <v>0</v>
      </c>
      <c r="L13" s="100">
        <v>0</v>
      </c>
      <c r="M13" s="81">
        <v>0</v>
      </c>
      <c r="N13" s="77" t="s">
        <v>28</v>
      </c>
    </row>
    <row r="14" spans="1:14" s="122" customFormat="1" ht="15" customHeight="1" x14ac:dyDescent="0.25">
      <c r="A14" s="7" t="s">
        <v>2</v>
      </c>
      <c r="B14" s="92">
        <v>0</v>
      </c>
      <c r="C14" s="74">
        <v>37876</v>
      </c>
      <c r="D14" s="113">
        <v>0</v>
      </c>
      <c r="E14" s="92">
        <v>0</v>
      </c>
      <c r="F14" s="107">
        <v>0</v>
      </c>
      <c r="G14" s="77" t="s">
        <v>28</v>
      </c>
      <c r="H14" s="57"/>
      <c r="I14" s="100">
        <v>0</v>
      </c>
      <c r="J14" s="81">
        <v>110802</v>
      </c>
      <c r="K14" s="84">
        <v>0</v>
      </c>
      <c r="L14" s="133">
        <v>0</v>
      </c>
      <c r="M14" s="80">
        <v>0</v>
      </c>
      <c r="N14" s="77" t="s">
        <v>28</v>
      </c>
    </row>
    <row r="15" spans="1:14" s="122" customFormat="1" ht="15" customHeight="1" x14ac:dyDescent="0.25">
      <c r="A15" s="7" t="s">
        <v>4</v>
      </c>
      <c r="B15" s="108">
        <v>59127</v>
      </c>
      <c r="C15" s="74">
        <v>207526</v>
      </c>
      <c r="D15" s="93">
        <v>160138</v>
      </c>
      <c r="E15" s="92">
        <v>0</v>
      </c>
      <c r="F15" s="74">
        <v>72019</v>
      </c>
      <c r="G15" s="77" t="s">
        <v>28</v>
      </c>
      <c r="H15" s="57"/>
      <c r="I15" s="82">
        <v>172451</v>
      </c>
      <c r="J15" s="81">
        <v>406907</v>
      </c>
      <c r="K15" s="118">
        <v>499641</v>
      </c>
      <c r="L15" s="100">
        <v>0</v>
      </c>
      <c r="M15" s="81">
        <v>191118</v>
      </c>
      <c r="N15" s="77" t="s">
        <v>28</v>
      </c>
    </row>
    <row r="16" spans="1:14" s="122" customFormat="1" ht="15" customHeight="1" x14ac:dyDescent="0.25">
      <c r="A16" s="7" t="s">
        <v>9</v>
      </c>
      <c r="B16" s="92">
        <v>0</v>
      </c>
      <c r="C16" s="74">
        <v>25007</v>
      </c>
      <c r="D16" s="113">
        <v>0</v>
      </c>
      <c r="E16" s="92">
        <v>0</v>
      </c>
      <c r="F16" s="107">
        <v>0</v>
      </c>
      <c r="G16" s="77" t="s">
        <v>28</v>
      </c>
      <c r="H16" s="57"/>
      <c r="I16" s="100">
        <v>0</v>
      </c>
      <c r="J16" s="81">
        <v>109449</v>
      </c>
      <c r="K16" s="84">
        <v>0</v>
      </c>
      <c r="L16" s="100">
        <v>0</v>
      </c>
      <c r="M16" s="80">
        <v>0</v>
      </c>
      <c r="N16" s="77" t="s">
        <v>28</v>
      </c>
    </row>
    <row r="17" spans="1:24" s="123" customFormat="1" ht="15" customHeight="1" x14ac:dyDescent="0.25">
      <c r="A17" s="12" t="s">
        <v>41</v>
      </c>
      <c r="B17" s="114">
        <v>1292561</v>
      </c>
      <c r="C17" s="115">
        <v>1546916</v>
      </c>
      <c r="D17" s="116">
        <v>2437743</v>
      </c>
      <c r="E17" s="114">
        <v>511867</v>
      </c>
      <c r="F17" s="115">
        <v>863863</v>
      </c>
      <c r="G17" s="50">
        <f t="shared" si="0"/>
        <v>-0.40746738776866237</v>
      </c>
      <c r="H17" s="57"/>
      <c r="I17" s="119">
        <v>4421954</v>
      </c>
      <c r="J17" s="120">
        <v>4761958</v>
      </c>
      <c r="K17" s="121">
        <v>8771774</v>
      </c>
      <c r="L17" s="119">
        <v>2005834</v>
      </c>
      <c r="M17" s="120">
        <v>2957783</v>
      </c>
      <c r="N17" s="78">
        <f t="shared" ref="N17:N36" si="2">(L17-M17)/M17</f>
        <v>-0.32184544978451768</v>
      </c>
      <c r="P17" s="122"/>
    </row>
    <row r="18" spans="1:24" s="123" customFormat="1" ht="15" customHeight="1" x14ac:dyDescent="0.25">
      <c r="A18" s="22" t="s">
        <v>32</v>
      </c>
      <c r="B18" s="97">
        <v>1286118064</v>
      </c>
      <c r="C18" s="98">
        <v>1262042589</v>
      </c>
      <c r="D18" s="99">
        <v>1262327812</v>
      </c>
      <c r="E18" s="97">
        <v>630735630</v>
      </c>
      <c r="F18" s="98">
        <v>548841353</v>
      </c>
      <c r="G18" s="9">
        <f t="shared" si="0"/>
        <v>0.14921302221919128</v>
      </c>
      <c r="H18" s="57"/>
      <c r="I18" s="89">
        <v>4017445990</v>
      </c>
      <c r="J18" s="90">
        <v>3857626313</v>
      </c>
      <c r="K18" s="132">
        <v>4247647963</v>
      </c>
      <c r="L18" s="89">
        <v>2209250970</v>
      </c>
      <c r="M18" s="90">
        <v>1766242025</v>
      </c>
      <c r="N18" s="79">
        <f t="shared" si="2"/>
        <v>0.25082006810476609</v>
      </c>
    </row>
    <row r="19" spans="1:24" s="123" customFormat="1" ht="15" customHeight="1" x14ac:dyDescent="0.25">
      <c r="A19" s="22" t="s">
        <v>26</v>
      </c>
      <c r="B19" s="40">
        <v>1.005009599180935E-3</v>
      </c>
      <c r="C19" s="41">
        <v>1.2257240868754865E-3</v>
      </c>
      <c r="D19" s="33">
        <v>1.9305689812152181E-3</v>
      </c>
      <c r="E19" s="40">
        <f>E17/E18</f>
        <v>8.1153969373824655E-4</v>
      </c>
      <c r="F19" s="41">
        <f>F17/F18</f>
        <v>1.5739757860410348E-3</v>
      </c>
      <c r="G19" s="9"/>
      <c r="H19" s="57"/>
      <c r="I19" s="40">
        <v>1.1006878526822459E-3</v>
      </c>
      <c r="J19" s="41">
        <v>1.2344269801231004E-3</v>
      </c>
      <c r="K19" s="33">
        <v>2.0640005252119337E-3</v>
      </c>
      <c r="L19" s="40">
        <f t="shared" ref="L19:M19" si="3">L17/L18</f>
        <v>9.0792491538433046E-4</v>
      </c>
      <c r="M19" s="41">
        <f t="shared" si="3"/>
        <v>1.6746193093214391E-3</v>
      </c>
      <c r="N19" s="9"/>
    </row>
    <row r="20" spans="1:24" s="122" customFormat="1" ht="15" customHeight="1" x14ac:dyDescent="0.25">
      <c r="A20" s="1"/>
      <c r="B20" s="17"/>
      <c r="C20" s="14"/>
      <c r="D20" s="29"/>
      <c r="E20" s="34"/>
      <c r="F20" s="30"/>
      <c r="G20" s="18"/>
      <c r="H20" s="57"/>
      <c r="I20" s="10"/>
      <c r="J20" s="6"/>
      <c r="K20" s="42"/>
      <c r="L20" s="10"/>
      <c r="M20" s="6"/>
      <c r="N20" s="18"/>
    </row>
    <row r="21" spans="1:24" s="122" customFormat="1" ht="15" customHeight="1" x14ac:dyDescent="0.25">
      <c r="A21" s="12" t="s">
        <v>34</v>
      </c>
      <c r="B21" s="8"/>
      <c r="C21" s="5"/>
      <c r="D21" s="31"/>
      <c r="E21" s="130"/>
      <c r="F21" s="21"/>
      <c r="G21" s="32"/>
      <c r="H21" s="57"/>
      <c r="I21" s="15"/>
      <c r="J21" s="11"/>
      <c r="K21" s="61"/>
      <c r="L21" s="15"/>
      <c r="M21" s="11"/>
      <c r="N21" s="32"/>
    </row>
    <row r="22" spans="1:24" s="124" customFormat="1" ht="15" customHeight="1" x14ac:dyDescent="0.25">
      <c r="A22" s="7" t="s">
        <v>7</v>
      </c>
      <c r="B22" s="92">
        <v>0</v>
      </c>
      <c r="C22" s="74">
        <v>0</v>
      </c>
      <c r="D22" s="93">
        <v>236</v>
      </c>
      <c r="E22" s="140">
        <v>0</v>
      </c>
      <c r="F22" s="74">
        <v>236</v>
      </c>
      <c r="G22" s="77" t="s">
        <v>28</v>
      </c>
      <c r="H22" s="57"/>
      <c r="I22" s="100">
        <v>0</v>
      </c>
      <c r="J22" s="81">
        <v>0</v>
      </c>
      <c r="K22" s="118">
        <v>1408</v>
      </c>
      <c r="L22" s="142">
        <v>0</v>
      </c>
      <c r="M22" s="81">
        <v>1408</v>
      </c>
      <c r="N22" s="77" t="s">
        <v>28</v>
      </c>
    </row>
    <row r="23" spans="1:24" s="123" customFormat="1" ht="15" customHeight="1" x14ac:dyDescent="0.25">
      <c r="A23" s="12" t="s">
        <v>42</v>
      </c>
      <c r="B23" s="94">
        <v>0</v>
      </c>
      <c r="C23" s="95">
        <v>0</v>
      </c>
      <c r="D23" s="96">
        <v>236</v>
      </c>
      <c r="E23" s="94">
        <v>0</v>
      </c>
      <c r="F23" s="95">
        <v>236</v>
      </c>
      <c r="G23" s="141" t="s">
        <v>28</v>
      </c>
      <c r="H23" s="57"/>
      <c r="I23" s="48">
        <v>0</v>
      </c>
      <c r="J23" s="49">
        <v>0</v>
      </c>
      <c r="K23" s="137">
        <v>1408</v>
      </c>
      <c r="L23" s="87">
        <v>0</v>
      </c>
      <c r="M23" s="88">
        <v>1408</v>
      </c>
      <c r="N23" s="141" t="s">
        <v>28</v>
      </c>
      <c r="P23" s="4"/>
      <c r="Q23" s="4"/>
      <c r="R23" s="4"/>
      <c r="S23" s="4"/>
      <c r="T23" s="4"/>
      <c r="U23" s="4"/>
      <c r="V23" s="4"/>
      <c r="W23" s="4"/>
      <c r="X23" s="4"/>
    </row>
    <row r="24" spans="1:24" s="123" customFormat="1" ht="15" customHeight="1" x14ac:dyDescent="0.25">
      <c r="A24" s="3" t="s">
        <v>33</v>
      </c>
      <c r="B24" s="19">
        <v>4192254</v>
      </c>
      <c r="C24" s="16">
        <v>4111954</v>
      </c>
      <c r="D24" s="13">
        <v>2411737</v>
      </c>
      <c r="E24" s="19">
        <v>802243</v>
      </c>
      <c r="F24" s="16">
        <v>1274330</v>
      </c>
      <c r="G24" s="9">
        <f t="shared" si="0"/>
        <v>-0.37045898629083518</v>
      </c>
      <c r="H24" s="57"/>
      <c r="I24" s="23">
        <v>34332250</v>
      </c>
      <c r="J24" s="24">
        <v>37279933</v>
      </c>
      <c r="K24" s="138">
        <v>22053040</v>
      </c>
      <c r="L24" s="23">
        <v>6860048</v>
      </c>
      <c r="M24" s="24">
        <v>11693550</v>
      </c>
      <c r="N24" s="9">
        <f t="shared" ref="N24" si="4">(L24-M24)/M24</f>
        <v>-0.4133477002279034</v>
      </c>
      <c r="P24" s="4"/>
      <c r="Q24" s="4"/>
      <c r="R24" s="4"/>
      <c r="S24" s="4"/>
      <c r="T24" s="4"/>
      <c r="U24" s="4"/>
      <c r="V24" s="4"/>
      <c r="W24" s="4"/>
      <c r="X24" s="4"/>
    </row>
    <row r="25" spans="1:24" s="123" customFormat="1" ht="15" customHeight="1" x14ac:dyDescent="0.25">
      <c r="A25" s="3" t="s">
        <v>25</v>
      </c>
      <c r="B25" s="26">
        <v>0</v>
      </c>
      <c r="C25" s="27">
        <v>0</v>
      </c>
      <c r="D25" s="143">
        <v>9.7854782673235103E-5</v>
      </c>
      <c r="E25" s="26">
        <f>+E23/E24</f>
        <v>0</v>
      </c>
      <c r="F25" s="145">
        <f t="shared" ref="F25" si="5">+F23/F24</f>
        <v>1.8519535756044353E-4</v>
      </c>
      <c r="G25" s="9"/>
      <c r="H25" s="57"/>
      <c r="I25" s="26">
        <v>0</v>
      </c>
      <c r="J25" s="27">
        <v>0</v>
      </c>
      <c r="K25" s="143">
        <v>6.3846072922372606E-5</v>
      </c>
      <c r="L25" s="26">
        <f t="shared" ref="L25" si="6">+L23/L24</f>
        <v>0</v>
      </c>
      <c r="M25" s="145">
        <f>+M23/M24</f>
        <v>1.204082592540332E-4</v>
      </c>
      <c r="N25" s="9"/>
    </row>
    <row r="26" spans="1:24" s="122" customFormat="1" ht="15" customHeight="1" x14ac:dyDescent="0.25">
      <c r="A26" s="3"/>
      <c r="B26" s="17"/>
      <c r="C26" s="14"/>
      <c r="D26" s="29"/>
      <c r="E26" s="34"/>
      <c r="F26" s="30"/>
      <c r="G26" s="32"/>
      <c r="H26" s="57"/>
      <c r="I26" s="10"/>
      <c r="J26" s="6"/>
      <c r="K26" s="42"/>
      <c r="L26" s="10"/>
      <c r="M26" s="6"/>
      <c r="N26" s="32"/>
    </row>
    <row r="27" spans="1:24" s="122" customFormat="1" ht="15" customHeight="1" x14ac:dyDescent="0.25">
      <c r="A27" s="12" t="s">
        <v>36</v>
      </c>
      <c r="B27" s="17"/>
      <c r="C27" s="14"/>
      <c r="D27" s="29"/>
      <c r="E27" s="34"/>
      <c r="F27" s="30"/>
      <c r="G27" s="32"/>
      <c r="H27" s="57"/>
      <c r="I27" s="10"/>
      <c r="J27" s="6"/>
      <c r="K27" s="42"/>
      <c r="L27" s="10"/>
      <c r="M27" s="6"/>
      <c r="N27" s="32"/>
    </row>
    <row r="28" spans="1:24" s="122" customFormat="1" ht="15" customHeight="1" x14ac:dyDescent="0.25">
      <c r="A28" s="2" t="s">
        <v>1</v>
      </c>
      <c r="B28" s="110">
        <v>0</v>
      </c>
      <c r="C28" s="105">
        <v>645865</v>
      </c>
      <c r="D28" s="111">
        <v>1543642</v>
      </c>
      <c r="E28" s="76">
        <v>549938</v>
      </c>
      <c r="F28" s="91">
        <v>493263</v>
      </c>
      <c r="G28" s="77">
        <f t="shared" si="0"/>
        <v>0.11489813750473885</v>
      </c>
      <c r="H28" s="57"/>
      <c r="I28" s="101">
        <v>0</v>
      </c>
      <c r="J28" s="102">
        <v>7748441</v>
      </c>
      <c r="K28" s="103">
        <v>18397142</v>
      </c>
      <c r="L28" s="85">
        <v>6879719</v>
      </c>
      <c r="M28" s="86">
        <v>6061127</v>
      </c>
      <c r="N28" s="77">
        <f t="shared" si="2"/>
        <v>0.13505607125539523</v>
      </c>
    </row>
    <row r="29" spans="1:24" s="122" customFormat="1" ht="15" customHeight="1" x14ac:dyDescent="0.25">
      <c r="A29" s="2" t="s">
        <v>4</v>
      </c>
      <c r="B29" s="110">
        <v>0</v>
      </c>
      <c r="C29" s="105">
        <v>0</v>
      </c>
      <c r="D29" s="111">
        <v>78223</v>
      </c>
      <c r="E29" s="76">
        <v>87497</v>
      </c>
      <c r="F29" s="91">
        <v>1490</v>
      </c>
      <c r="G29" s="77" t="s">
        <v>28</v>
      </c>
      <c r="H29" s="57"/>
      <c r="I29" s="101">
        <v>0</v>
      </c>
      <c r="J29" s="102">
        <v>0</v>
      </c>
      <c r="K29" s="103">
        <v>1179228</v>
      </c>
      <c r="L29" s="85">
        <v>1500689</v>
      </c>
      <c r="M29" s="86">
        <v>32039</v>
      </c>
      <c r="N29" s="77" t="s">
        <v>28</v>
      </c>
    </row>
    <row r="30" spans="1:24" s="122" customFormat="1" ht="15" customHeight="1" x14ac:dyDescent="0.25">
      <c r="A30" s="2" t="s">
        <v>3</v>
      </c>
      <c r="B30" s="110">
        <v>292466</v>
      </c>
      <c r="C30" s="105">
        <v>322802</v>
      </c>
      <c r="D30" s="111">
        <v>245253</v>
      </c>
      <c r="E30" s="92">
        <v>82497</v>
      </c>
      <c r="F30" s="74">
        <v>77018</v>
      </c>
      <c r="G30" s="77">
        <f t="shared" si="0"/>
        <v>7.1139214209665277E-2</v>
      </c>
      <c r="H30" s="57"/>
      <c r="I30" s="101">
        <v>6236915</v>
      </c>
      <c r="J30" s="102">
        <v>7112922</v>
      </c>
      <c r="K30" s="103">
        <v>5624584</v>
      </c>
      <c r="L30" s="133">
        <v>2022894</v>
      </c>
      <c r="M30" s="80">
        <v>1651430</v>
      </c>
      <c r="N30" s="77">
        <f t="shared" si="2"/>
        <v>0.22493475351664921</v>
      </c>
      <c r="P30" s="124"/>
      <c r="Q30" s="124"/>
      <c r="R30" s="124"/>
      <c r="S30" s="124"/>
      <c r="T30" s="124"/>
      <c r="U30" s="124"/>
    </row>
    <row r="31" spans="1:24" s="122" customFormat="1" ht="15" customHeight="1" x14ac:dyDescent="0.25">
      <c r="A31" s="2" t="s">
        <v>16</v>
      </c>
      <c r="B31" s="92">
        <v>0</v>
      </c>
      <c r="C31" s="74">
        <v>16263</v>
      </c>
      <c r="D31" s="93">
        <v>68896</v>
      </c>
      <c r="E31" s="92">
        <v>37512</v>
      </c>
      <c r="F31" s="74">
        <v>15161</v>
      </c>
      <c r="G31" s="77">
        <f t="shared" si="0"/>
        <v>1.4742431238044984</v>
      </c>
      <c r="H31" s="57"/>
      <c r="I31" s="100">
        <v>0</v>
      </c>
      <c r="J31" s="81">
        <v>172794</v>
      </c>
      <c r="K31" s="118">
        <v>1283787</v>
      </c>
      <c r="L31" s="133">
        <v>674942</v>
      </c>
      <c r="M31" s="80">
        <v>311305</v>
      </c>
      <c r="N31" s="77">
        <f t="shared" si="2"/>
        <v>1.1681052344164085</v>
      </c>
      <c r="O31" s="1"/>
      <c r="P31" s="123"/>
      <c r="Q31" s="123"/>
      <c r="R31" s="123"/>
      <c r="S31" s="123"/>
      <c r="T31" s="123"/>
      <c r="U31" s="123"/>
    </row>
    <row r="32" spans="1:24" s="122" customFormat="1" ht="15" customHeight="1" x14ac:dyDescent="0.25">
      <c r="A32" s="2" t="s">
        <v>7</v>
      </c>
      <c r="B32" s="92">
        <v>121330</v>
      </c>
      <c r="C32" s="74">
        <v>12601</v>
      </c>
      <c r="D32" s="111">
        <v>68001</v>
      </c>
      <c r="E32" s="92">
        <v>5768</v>
      </c>
      <c r="F32" s="74">
        <v>42806</v>
      </c>
      <c r="G32" s="77">
        <f t="shared" si="0"/>
        <v>-0.8652525346913984</v>
      </c>
      <c r="H32" s="57"/>
      <c r="I32" s="100">
        <v>1369330</v>
      </c>
      <c r="J32" s="81">
        <v>167046</v>
      </c>
      <c r="K32" s="103">
        <v>737379</v>
      </c>
      <c r="L32" s="133">
        <v>93688</v>
      </c>
      <c r="M32" s="80">
        <v>430787</v>
      </c>
      <c r="N32" s="77">
        <f t="shared" si="2"/>
        <v>-0.78251897109244239</v>
      </c>
      <c r="O32" s="1"/>
      <c r="P32" s="124"/>
      <c r="Q32" s="124"/>
      <c r="R32" s="124"/>
      <c r="S32" s="124"/>
      <c r="T32" s="124"/>
      <c r="U32" s="124"/>
    </row>
    <row r="33" spans="1:21" s="122" customFormat="1" ht="15" customHeight="1" x14ac:dyDescent="0.25">
      <c r="A33" s="1" t="s">
        <v>10</v>
      </c>
      <c r="B33" s="92">
        <v>82490</v>
      </c>
      <c r="C33" s="74">
        <v>43000</v>
      </c>
      <c r="D33" s="111">
        <v>0</v>
      </c>
      <c r="E33" s="92">
        <v>0</v>
      </c>
      <c r="F33" s="74">
        <v>0</v>
      </c>
      <c r="G33" s="77" t="s">
        <v>28</v>
      </c>
      <c r="H33" s="57"/>
      <c r="I33" s="100">
        <v>223506</v>
      </c>
      <c r="J33" s="81">
        <v>98583</v>
      </c>
      <c r="K33" s="103">
        <v>0</v>
      </c>
      <c r="L33" s="133">
        <v>0</v>
      </c>
      <c r="M33" s="80">
        <v>0</v>
      </c>
      <c r="N33" s="77" t="s">
        <v>28</v>
      </c>
      <c r="O33" s="1"/>
      <c r="P33" s="123"/>
      <c r="Q33" s="123"/>
      <c r="R33" s="123"/>
      <c r="S33" s="123"/>
      <c r="T33" s="123"/>
      <c r="U33" s="123"/>
    </row>
    <row r="34" spans="1:21" s="122" customFormat="1" ht="15" customHeight="1" x14ac:dyDescent="0.25">
      <c r="A34" s="1" t="s">
        <v>6</v>
      </c>
      <c r="B34" s="92">
        <v>0</v>
      </c>
      <c r="C34" s="74">
        <v>18898</v>
      </c>
      <c r="D34" s="111">
        <v>30563</v>
      </c>
      <c r="E34" s="76">
        <v>0</v>
      </c>
      <c r="F34" s="74">
        <v>23391</v>
      </c>
      <c r="G34" s="77" t="s">
        <v>28</v>
      </c>
      <c r="H34" s="57"/>
      <c r="I34" s="100">
        <v>0</v>
      </c>
      <c r="J34" s="81">
        <v>216495</v>
      </c>
      <c r="K34" s="103">
        <v>555457</v>
      </c>
      <c r="L34" s="139">
        <v>0</v>
      </c>
      <c r="M34" s="80">
        <v>435996</v>
      </c>
      <c r="N34" s="77" t="s">
        <v>28</v>
      </c>
      <c r="O34" s="1"/>
      <c r="P34" s="124"/>
      <c r="Q34" s="124"/>
      <c r="R34" s="124"/>
      <c r="S34" s="124"/>
      <c r="T34" s="124"/>
      <c r="U34" s="124"/>
    </row>
    <row r="35" spans="1:21" s="123" customFormat="1" ht="15" customHeight="1" x14ac:dyDescent="0.25">
      <c r="A35" s="43" t="s">
        <v>43</v>
      </c>
      <c r="B35" s="94">
        <v>496286</v>
      </c>
      <c r="C35" s="95">
        <v>1059429</v>
      </c>
      <c r="D35" s="96">
        <v>2034578</v>
      </c>
      <c r="E35" s="94">
        <v>763212</v>
      </c>
      <c r="F35" s="95">
        <v>653129</v>
      </c>
      <c r="G35" s="78">
        <f t="shared" si="0"/>
        <v>0.16854710172109952</v>
      </c>
      <c r="H35" s="57"/>
      <c r="I35" s="87">
        <v>7829751</v>
      </c>
      <c r="J35" s="88">
        <v>15516281</v>
      </c>
      <c r="K35" s="104">
        <v>27777577</v>
      </c>
      <c r="L35" s="87">
        <v>11171932</v>
      </c>
      <c r="M35" s="88">
        <v>8922684</v>
      </c>
      <c r="N35" s="78">
        <f t="shared" si="2"/>
        <v>0.25208199685206828</v>
      </c>
    </row>
    <row r="36" spans="1:21" s="123" customFormat="1" ht="15" customHeight="1" x14ac:dyDescent="0.25">
      <c r="A36" s="22" t="s">
        <v>35</v>
      </c>
      <c r="B36" s="19">
        <v>374677887</v>
      </c>
      <c r="C36" s="16">
        <v>394484332</v>
      </c>
      <c r="D36" s="13">
        <v>436055588</v>
      </c>
      <c r="E36" s="19">
        <v>151027594</v>
      </c>
      <c r="F36" s="16">
        <v>176911071</v>
      </c>
      <c r="G36" s="9">
        <f t="shared" si="0"/>
        <v>-0.1463078418647977</v>
      </c>
      <c r="H36" s="57"/>
      <c r="I36" s="23">
        <v>2375996840</v>
      </c>
      <c r="J36" s="24">
        <v>2710174280</v>
      </c>
      <c r="K36" s="138">
        <v>3193790894</v>
      </c>
      <c r="L36" s="23">
        <v>1201335407</v>
      </c>
      <c r="M36" s="24">
        <v>1304781623</v>
      </c>
      <c r="N36" s="9">
        <f t="shared" si="2"/>
        <v>-7.9282398047692312E-2</v>
      </c>
      <c r="P36" s="124"/>
      <c r="Q36" s="124"/>
      <c r="R36" s="124"/>
      <c r="S36" s="124"/>
      <c r="T36" s="124"/>
      <c r="U36" s="124"/>
    </row>
    <row r="37" spans="1:21" s="123" customFormat="1" ht="15" customHeight="1" x14ac:dyDescent="0.25">
      <c r="A37" s="63" t="s">
        <v>26</v>
      </c>
      <c r="B37" s="64">
        <v>1.3245670940810019E-3</v>
      </c>
      <c r="C37" s="65">
        <v>2.6856047605966771E-3</v>
      </c>
      <c r="D37" s="66">
        <v>4.6653533124758799E-3</v>
      </c>
      <c r="E37" s="64">
        <f t="shared" ref="E37:F37" si="7">+E35/E36</f>
        <v>5.0534606278638062E-3</v>
      </c>
      <c r="F37" s="65">
        <f t="shared" si="7"/>
        <v>3.6918492229352905E-3</v>
      </c>
      <c r="G37" s="67"/>
      <c r="H37" s="57"/>
      <c r="I37" s="64">
        <v>3.295354130184786E-3</v>
      </c>
      <c r="J37" s="65">
        <v>5.7251967574572359E-3</v>
      </c>
      <c r="K37" s="66">
        <v>8.6944576792522786E-3</v>
      </c>
      <c r="L37" s="64">
        <f t="shared" ref="L37:M37" si="8">+L35/L36</f>
        <v>9.2995943804726304E-3</v>
      </c>
      <c r="M37" s="65">
        <f t="shared" si="8"/>
        <v>6.8384500844552434E-3</v>
      </c>
      <c r="N37" s="67"/>
    </row>
    <row r="38" spans="1:21" s="122" customFormat="1" ht="15" customHeight="1" x14ac:dyDescent="0.25">
      <c r="A38" s="20"/>
      <c r="B38" s="1"/>
      <c r="C38" s="1"/>
      <c r="D38" s="1"/>
      <c r="E38" s="1"/>
      <c r="F38" s="1"/>
      <c r="G38" s="1"/>
      <c r="H38" s="57"/>
      <c r="I38" s="1"/>
      <c r="J38" s="1"/>
      <c r="K38" s="1"/>
      <c r="L38" s="1"/>
      <c r="M38" s="1"/>
      <c r="N38" s="1"/>
      <c r="P38" s="124"/>
      <c r="Q38" s="124"/>
      <c r="R38" s="124"/>
      <c r="S38" s="124"/>
      <c r="T38" s="124"/>
      <c r="U38" s="124"/>
    </row>
    <row r="39" spans="1:21" s="122" customFormat="1" ht="15" x14ac:dyDescent="0.25">
      <c r="A39" s="1" t="s">
        <v>0</v>
      </c>
      <c r="B39" s="1"/>
      <c r="C39" s="1"/>
      <c r="D39" s="1"/>
      <c r="E39" s="1"/>
      <c r="F39" s="1"/>
      <c r="G39" s="1"/>
      <c r="H39" s="1"/>
      <c r="P39" s="123"/>
      <c r="Q39" s="123"/>
      <c r="R39" s="123"/>
      <c r="S39" s="123"/>
      <c r="T39" s="123"/>
      <c r="U39" s="123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AGR-8704419</_dlc_DocId>
    <_dlc_DocIdUrl xmlns="1c769446-380c-45bd-9169-35de4c7d44c2">
      <Url>https://collab.agr.gc.ca/co/sdad-ddas/_layouts/15/DocIdRedir.aspx?ID=AGR-8704419</Url>
      <Description>AGR-8704419</Description>
    </_dlc_DocIdUrl>
  </documentManagement>
</p:properties>
</file>

<file path=customXml/itemProps1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9675CE-2DB9-4042-B71A-A81B40DD18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769446-380c-45bd-9169-35de4c7d44c2"/>
    <ds:schemaRef ds:uri="http://purl.org/dc/terms/"/>
    <ds:schemaRef ds:uri="http://schemas.openxmlformats.org/package/2006/metadata/core-properties"/>
    <ds:schemaRef ds:uri="adfcbb1c-bf73-4a98-adb7-0a955712b26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Blandford, Diane</cp:lastModifiedBy>
  <cp:lastPrinted>2019-07-25T13:50:53Z</cp:lastPrinted>
  <dcterms:created xsi:type="dcterms:W3CDTF">2017-03-15T14:49:28Z</dcterms:created>
  <dcterms:modified xsi:type="dcterms:W3CDTF">2020-07-07T10:37:34Z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c6aaa84b-bfb6-450d-986f-e9bd735798da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