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landfordd\Desktop\"/>
    </mc:Choice>
  </mc:AlternateContent>
  <bookViews>
    <workbookView xWindow="0" yWindow="0" windowWidth="28800" windowHeight="14100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N29" i="5" l="1"/>
  <c r="G29" i="5"/>
  <c r="N10" i="4" l="1"/>
  <c r="N11" i="4"/>
  <c r="N12" i="4"/>
  <c r="N13" i="4"/>
  <c r="N15" i="4"/>
  <c r="N16" i="4"/>
  <c r="N18" i="4"/>
  <c r="N19" i="4"/>
  <c r="N20" i="4"/>
  <c r="N21" i="4"/>
  <c r="G8" i="4"/>
  <c r="G9" i="4"/>
  <c r="G10" i="4"/>
  <c r="G11" i="4"/>
  <c r="G12" i="4"/>
  <c r="G13" i="4"/>
  <c r="G15" i="4"/>
  <c r="G16" i="4"/>
  <c r="G18" i="4"/>
  <c r="G19" i="4"/>
  <c r="G20" i="4"/>
  <c r="G21" i="4"/>
  <c r="G7" i="4"/>
  <c r="M25" i="5" l="1"/>
  <c r="F25" i="4" l="1"/>
  <c r="N23" i="4" l="1"/>
  <c r="N9" i="4"/>
  <c r="N8" i="4"/>
  <c r="N7" i="4"/>
  <c r="N6" i="4"/>
  <c r="M25" i="4"/>
  <c r="L25" i="4"/>
  <c r="K25" i="4"/>
  <c r="J25" i="4"/>
  <c r="I25" i="4"/>
  <c r="G6" i="4"/>
  <c r="G31" i="5" l="1"/>
  <c r="G32" i="5"/>
  <c r="N11" i="5" l="1"/>
  <c r="N9" i="5"/>
  <c r="N8" i="5"/>
  <c r="N7" i="5"/>
  <c r="N6" i="5"/>
  <c r="G7" i="5"/>
  <c r="G8" i="5"/>
  <c r="G9" i="5"/>
  <c r="G11" i="5"/>
  <c r="N37" i="4"/>
  <c r="N38" i="4"/>
  <c r="N40" i="4"/>
  <c r="N41" i="4"/>
  <c r="N42" i="4"/>
  <c r="N43" i="4"/>
  <c r="G37" i="4"/>
  <c r="G38" i="4"/>
  <c r="G40" i="4"/>
  <c r="G41" i="4"/>
  <c r="G42" i="4"/>
  <c r="G43" i="4"/>
  <c r="N31" i="5" l="1"/>
  <c r="N32" i="5"/>
  <c r="N24" i="5" l="1"/>
  <c r="G24" i="5"/>
  <c r="B25" i="4"/>
  <c r="D50" i="4"/>
  <c r="D33" i="4"/>
  <c r="D25" i="4"/>
  <c r="C50" i="4"/>
  <c r="B50" i="4"/>
  <c r="C33" i="4"/>
  <c r="B33" i="4"/>
  <c r="C25" i="4"/>
  <c r="G24" i="4" l="1"/>
  <c r="M50" i="4" l="1"/>
  <c r="M19" i="5" l="1"/>
  <c r="F19" i="5" l="1"/>
  <c r="E19" i="5"/>
  <c r="N48" i="4" l="1"/>
  <c r="N31" i="4" l="1"/>
  <c r="G31" i="4"/>
  <c r="N28" i="4" l="1"/>
  <c r="G28" i="4"/>
  <c r="E25" i="4" l="1"/>
  <c r="E37" i="5" l="1"/>
  <c r="F37" i="5"/>
  <c r="E25" i="5"/>
  <c r="G32" i="4" l="1"/>
  <c r="E33" i="4" l="1"/>
  <c r="F33" i="4"/>
  <c r="L33" i="4"/>
  <c r="M33" i="4"/>
  <c r="L19" i="5"/>
  <c r="G48" i="4"/>
  <c r="N49" i="4"/>
  <c r="G49" i="4"/>
  <c r="L50" i="4"/>
  <c r="F50" i="4"/>
  <c r="E50" i="4"/>
  <c r="N35" i="5"/>
  <c r="N36" i="5"/>
  <c r="G35" i="5"/>
  <c r="G36" i="5"/>
  <c r="M37" i="5"/>
  <c r="L37" i="5"/>
  <c r="L25" i="5"/>
  <c r="F25" i="5"/>
  <c r="N17" i="5"/>
  <c r="N18" i="5"/>
  <c r="G17" i="5"/>
  <c r="G18" i="5"/>
  <c r="N28" i="5"/>
  <c r="G28" i="5"/>
  <c r="G6" i="5"/>
  <c r="N32" i="4"/>
  <c r="G23" i="4"/>
  <c r="N24" i="4"/>
  <c r="N36" i="4" l="1"/>
  <c r="G36" i="4"/>
</calcChain>
</file>

<file path=xl/sharedStrings.xml><?xml version="1.0" encoding="utf-8"?>
<sst xmlns="http://schemas.openxmlformats.org/spreadsheetml/2006/main" count="141" uniqueCount="48">
  <si>
    <t>Source: Statistics Canada, Prepared by AAFC/MISB/AID/Redmeat Section</t>
  </si>
  <si>
    <t>United Kingdom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</si>
  <si>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</si>
  <si>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</si>
  <si>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</si>
  <si>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</si>
  <si>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</si>
  <si>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</si>
  <si>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</si>
  <si>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</si>
  <si>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</si>
  <si>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</si>
  <si>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</si>
  <si>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</si>
  <si>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</si>
  <si>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</si>
  <si>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</si>
  <si>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</si>
  <si>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Canadian Imports of Red Meat from the European Union</t>
  </si>
  <si>
    <t>Canadian Pork Imports</t>
  </si>
  <si>
    <t>Canadian Veal Imports</t>
  </si>
  <si>
    <t>Canadian Beef Imports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</si>
  <si>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</si>
  <si>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</si>
  <si>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</si>
  <si>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</si>
  <si>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</si>
  <si>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</si>
  <si>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-</t>
  </si>
  <si>
    <t>Total Beef Imports</t>
  </si>
  <si>
    <t>Canadian Exports of Red Meat to the European Union</t>
  </si>
  <si>
    <t>Canadian Pork Exports</t>
  </si>
  <si>
    <t>Total Pork Exports</t>
  </si>
  <si>
    <t>Total Veal Exports</t>
  </si>
  <si>
    <t>Canadian Veal Exports</t>
  </si>
  <si>
    <t>Total Beef Exports</t>
  </si>
  <si>
    <t>Canadian Beef Exports</t>
  </si>
  <si>
    <t>Greece</t>
  </si>
  <si>
    <t>2018</t>
  </si>
  <si>
    <t>Pork Imports from EU</t>
  </si>
  <si>
    <t>Veal Imports from EU</t>
  </si>
  <si>
    <t>Pork Exports to EU</t>
  </si>
  <si>
    <t>Veal Exports to EU</t>
  </si>
  <si>
    <t>Beef Exports to EU</t>
  </si>
  <si>
    <t>% chg       20-19</t>
  </si>
  <si>
    <t>YTD June        2020</t>
  </si>
  <si>
    <t>YTD June        2019</t>
  </si>
  <si>
    <t>Beef Imports from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</si>
</sst>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66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2" fillId="0" borderId="2" xfId="0" applyNumberFormat="1" applyFont="1" applyBorder="1"/>
    <xf numFmtId="3" fontId="33" fillId="0" borderId="0" xfId="0" applyNumberFormat="1" applyFont="1" applyBorder="1"/>
    <xf numFmtId="164" fontId="33" fillId="0" borderId="1" xfId="1" applyNumberFormat="1" applyFont="1" applyBorder="1"/>
    <xf numFmtId="3" fontId="32" fillId="0" borderId="0" xfId="0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3" fontId="32" fillId="0" borderId="1" xfId="0" applyNumberFormat="1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164" fontId="32" fillId="0" borderId="1" xfId="0" applyNumberFormat="1" applyFont="1" applyBorder="1"/>
    <xf numFmtId="164" fontId="32" fillId="0" borderId="0" xfId="0" applyNumberFormat="1" applyFont="1" applyBorder="1"/>
    <xf numFmtId="0" fontId="35" fillId="0" borderId="0" xfId="0" applyFont="1"/>
    <xf numFmtId="9" fontId="32" fillId="0" borderId="1" xfId="3" applyNumberFormat="1" applyFont="1" applyBorder="1"/>
    <xf numFmtId="9" fontId="32" fillId="0" borderId="0" xfId="3" applyNumberFormat="1" applyFont="1" applyBorder="1"/>
    <xf numFmtId="9" fontId="32" fillId="0" borderId="2" xfId="3" applyNumberFormat="1" applyFont="1" applyBorder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165" fontId="32" fillId="0" borderId="2" xfId="3" applyNumberFormat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9" fontId="32" fillId="0" borderId="2" xfId="3" applyFont="1" applyFill="1" applyBorder="1"/>
    <xf numFmtId="165" fontId="32" fillId="0" borderId="1" xfId="3" applyNumberFormat="1" applyFont="1" applyBorder="1"/>
    <xf numFmtId="165" fontId="32" fillId="0" borderId="0" xfId="3" applyNumberFormat="1" applyFont="1" applyBorder="1"/>
    <xf numFmtId="164" fontId="33" fillId="0" borderId="2" xfId="0" applyNumberFormat="1" applyFont="1" applyBorder="1"/>
    <xf numFmtId="0" fontId="32" fillId="2" borderId="0" xfId="0" applyFont="1" applyFill="1"/>
    <xf numFmtId="3" fontId="32" fillId="2" borderId="1" xfId="0" applyNumberFormat="1" applyFont="1" applyFill="1" applyBorder="1"/>
    <xf numFmtId="3" fontId="32" fillId="2" borderId="0" xfId="0" applyNumberFormat="1" applyFont="1" applyFill="1" applyBorder="1"/>
    <xf numFmtId="3" fontId="32" fillId="2" borderId="2" xfId="0" applyNumberFormat="1" applyFont="1" applyFill="1" applyBorder="1"/>
    <xf numFmtId="9" fontId="32" fillId="2" borderId="2" xfId="3" applyFont="1" applyFill="1" applyBorder="1"/>
    <xf numFmtId="164" fontId="32" fillId="2" borderId="1" xfId="0" applyNumberFormat="1" applyFont="1" applyFill="1" applyBorder="1"/>
    <xf numFmtId="164" fontId="32" fillId="2" borderId="0" xfId="0" applyNumberFormat="1" applyFont="1" applyFill="1" applyBorder="1"/>
    <xf numFmtId="9" fontId="32" fillId="2" borderId="2" xfId="3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2" fillId="0" borderId="0" xfId="1" applyFont="1" applyBorder="1"/>
    <xf numFmtId="0" fontId="32" fillId="0" borderId="0" xfId="0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165" fontId="32" fillId="0" borderId="3" xfId="3" applyNumberFormat="1" applyFont="1" applyBorder="1"/>
    <xf numFmtId="165" fontId="32" fillId="0" borderId="4" xfId="3" applyNumberFormat="1" applyFont="1" applyBorder="1"/>
    <xf numFmtId="165" fontId="32" fillId="0" borderId="5" xfId="3" applyNumberFormat="1" applyFont="1" applyBorder="1"/>
    <xf numFmtId="0" fontId="32" fillId="0" borderId="5" xfId="1" applyFont="1" applyBorder="1"/>
    <xf numFmtId="0" fontId="33" fillId="0" borderId="16" xfId="1" applyFont="1" applyBorder="1"/>
    <xf numFmtId="9" fontId="32" fillId="0" borderId="4" xfId="3" applyNumberFormat="1" applyFont="1" applyFill="1" applyBorder="1"/>
    <xf numFmtId="9" fontId="32" fillId="0" borderId="5" xfId="3" applyNumberFormat="1" applyFont="1" applyFill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3" fontId="33" fillId="0" borderId="0" xfId="3" applyNumberFormat="1" applyFont="1" applyFill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164" fontId="32" fillId="2" borderId="0" xfId="0" applyNumberFormat="1" applyFont="1" applyFill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2" fillId="2" borderId="2" xfId="0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2" fillId="2" borderId="2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9" fontId="33" fillId="0" borderId="2" xfId="3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1" xfId="0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0" fontId="33" fillId="0" borderId="15" xfId="0" applyFont="1" applyFill="1" applyBorder="1"/>
    <xf numFmtId="3" fontId="33" fillId="0" borderId="2" xfId="1" applyNumberFormat="1" applyFont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3" fontId="32" fillId="2" borderId="0" xfId="1" applyNumberFormat="1" applyFont="1" applyFill="1" applyBorder="1" applyAlignment="1">
      <alignment horizontal="right"/>
    </xf>
    <xf numFmtId="3" fontId="32" fillId="2" borderId="2" xfId="1" applyNumberFormat="1" applyFont="1" applyFill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2" fillId="2" borderId="1" xfId="1" applyNumberFormat="1" applyFont="1" applyFill="1" applyBorder="1" applyAlignment="1">
      <alignment horizontal="right"/>
    </xf>
    <xf numFmtId="164" fontId="32" fillId="2" borderId="0" xfId="1" applyNumberFormat="1" applyFont="1" applyFill="1" applyBorder="1" applyAlignment="1">
      <alignment horizontal="right"/>
    </xf>
    <xf numFmtId="164" fontId="32" fillId="2" borderId="2" xfId="1" applyNumberFormat="1" applyFont="1" applyFill="1" applyBorder="1" applyAlignment="1">
      <alignment horizontal="right"/>
    </xf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3" fontId="33" fillId="0" borderId="2" xfId="109" applyNumberFormat="1" applyFont="1" applyFill="1" applyBorder="1" applyAlignment="1">
      <alignment horizontal="right"/>
    </xf>
    <xf numFmtId="0" fontId="33" fillId="0" borderId="2" xfId="0" applyFont="1" applyBorder="1"/>
    <xf numFmtId="0" fontId="33" fillId="0" borderId="2" xfId="0" applyFont="1" applyFill="1" applyBorder="1"/>
    <xf numFmtId="9" fontId="32" fillId="0" borderId="3" xfId="3" applyNumberFormat="1" applyFont="1" applyFill="1" applyBorder="1"/>
    <xf numFmtId="0" fontId="33" fillId="0" borderId="1" xfId="1" applyFont="1" applyBorder="1"/>
    <xf numFmtId="0" fontId="33" fillId="0" borderId="1" xfId="0" applyFont="1" applyFill="1" applyBorder="1"/>
    <xf numFmtId="164" fontId="32" fillId="0" borderId="2" xfId="0" applyNumberFormat="1" applyFont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164" fontId="32" fillId="2" borderId="2" xfId="0" applyNumberFormat="1" applyFont="1" applyFill="1" applyBorder="1"/>
    <xf numFmtId="164" fontId="32" fillId="0" borderId="2" xfId="0" applyNumberFormat="1" applyFont="1" applyBorder="1"/>
    <xf numFmtId="164" fontId="33" fillId="0" borderId="1" xfId="11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10" fontId="32" fillId="0" borderId="2" xfId="3" applyNumberFormat="1" applyFont="1" applyBorder="1"/>
    <xf numFmtId="10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  <xf numFmtId="0" fontId="31" fillId="0" borderId="0" xfId="0" applyFont="1" applyFill="1" applyBorder="1"/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38</xdr:row>
      <xdr:rowOff>0</xdr:rowOff>
    </xdr:from>
    <xdr:to>
      <xdr:col>15</xdr:col>
      <xdr:colOff>9525</xdr:colOff>
      <xdr:row>38</xdr:row>
      <xdr:rowOff>9525</xdr:rowOff>
    </xdr:to>
    <xdr:pic>
      <xdr:nvPicPr>
        <xdr:cNvPr id="9" name="Picture 8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5" y="742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9525</xdr:colOff>
      <xdr:row>29</xdr:row>
      <xdr:rowOff>9525</xdr:rowOff>
    </xdr:to>
    <xdr:pic>
      <xdr:nvPicPr>
        <xdr:cNvPr id="8" name="Picture 7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571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37</xdr:row>
      <xdr:rowOff>0</xdr:rowOff>
    </xdr:from>
    <xdr:to>
      <xdr:col>15</xdr:col>
      <xdr:colOff>9525</xdr:colOff>
      <xdr:row>37</xdr:row>
      <xdr:rowOff>9525</xdr:rowOff>
    </xdr:to>
    <xdr:pic>
      <xdr:nvPicPr>
        <xdr:cNvPr id="15" name="Picture 14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11100" y="723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pic>
      <xdr:nvPicPr>
        <xdr:cNvPr id="24" name="Picture 2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119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29</xdr:row>
      <xdr:rowOff>0</xdr:rowOff>
    </xdr:from>
    <xdr:to>
      <xdr:col>15</xdr:col>
      <xdr:colOff>9525</xdr:colOff>
      <xdr:row>29</xdr:row>
      <xdr:rowOff>9525</xdr:rowOff>
    </xdr:to>
    <xdr:pic>
      <xdr:nvPicPr>
        <xdr:cNvPr id="16" name="Picture 15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5705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</xdr:colOff>
      <xdr:row>42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zoomScale="95" zoomScaleNormal="95" workbookViewId="0">
      <selection activeCell="Q40" sqref="Q40"/>
    </sheetView>
  </sheetViews>
  <sheetFormatPr defaultRowHeight="12.75" x14ac:dyDescent="0.2"/>
  <cols>
    <col min="1" max="1" width="21.140625" style="4" customWidth="1"/>
    <col min="2" max="3" width="12" style="60" bestFit="1" customWidth="1"/>
    <col min="4" max="4" width="11.85546875" style="60" customWidth="1"/>
    <col min="5" max="6" width="15" style="60" customWidth="1"/>
    <col min="7" max="7" width="8" style="60" bestFit="1" customWidth="1"/>
    <col min="8" max="8" width="3.28515625" style="60" customWidth="1"/>
    <col min="9" max="10" width="14.7109375" style="60" bestFit="1" customWidth="1"/>
    <col min="11" max="11" width="14.5703125" style="60" customWidth="1"/>
    <col min="12" max="13" width="15" style="60" customWidth="1"/>
    <col min="14" max="14" width="7.7109375" style="60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56" t="s">
        <v>18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8.4499999999999993" customHeight="1" x14ac:dyDescent="0.25">
      <c r="A2" s="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30"/>
    </row>
    <row r="3" spans="1:14" ht="15.75" x14ac:dyDescent="0.25">
      <c r="A3" s="2"/>
      <c r="B3" s="157" t="s">
        <v>22</v>
      </c>
      <c r="C3" s="158"/>
      <c r="D3" s="159"/>
      <c r="E3" s="159"/>
      <c r="F3" s="159"/>
      <c r="G3" s="160"/>
      <c r="H3" s="21"/>
      <c r="I3" s="157" t="s">
        <v>23</v>
      </c>
      <c r="J3" s="159"/>
      <c r="K3" s="158"/>
      <c r="L3" s="159"/>
      <c r="M3" s="159"/>
      <c r="N3" s="160"/>
    </row>
    <row r="4" spans="1:14" ht="30" x14ac:dyDescent="0.25">
      <c r="A4" s="2"/>
      <c r="B4" s="134">
        <v>2017</v>
      </c>
      <c r="C4" s="135" t="s">
        <v>38</v>
      </c>
      <c r="D4" s="125">
        <v>2019</v>
      </c>
      <c r="E4" s="136" t="s">
        <v>45</v>
      </c>
      <c r="F4" s="136" t="s">
        <v>46</v>
      </c>
      <c r="G4" s="136" t="s">
        <v>44</v>
      </c>
      <c r="H4" s="57"/>
      <c r="I4" s="134">
        <v>2017</v>
      </c>
      <c r="J4" s="134" t="s">
        <v>38</v>
      </c>
      <c r="K4" s="135">
        <v>2019</v>
      </c>
      <c r="L4" s="136" t="s">
        <v>45</v>
      </c>
      <c r="M4" s="136" t="s">
        <v>46</v>
      </c>
      <c r="N4" s="136" t="s">
        <v>44</v>
      </c>
    </row>
    <row r="5" spans="1:14" ht="15" customHeight="1" x14ac:dyDescent="0.25">
      <c r="A5" s="12" t="s">
        <v>19</v>
      </c>
      <c r="B5" s="8"/>
      <c r="C5" s="21"/>
      <c r="D5" s="32"/>
      <c r="E5" s="68"/>
      <c r="F5" s="21"/>
      <c r="G5" s="18"/>
      <c r="H5" s="21"/>
      <c r="I5" s="15"/>
      <c r="J5" s="11"/>
      <c r="K5" s="61"/>
      <c r="L5" s="73"/>
      <c r="M5" s="11"/>
      <c r="N5" s="18"/>
    </row>
    <row r="6" spans="1:14" ht="15" customHeight="1" x14ac:dyDescent="0.25">
      <c r="A6" s="7" t="s">
        <v>6</v>
      </c>
      <c r="B6" s="140">
        <v>3302785</v>
      </c>
      <c r="C6" s="145">
        <v>4030797</v>
      </c>
      <c r="D6" s="146">
        <v>4585332</v>
      </c>
      <c r="E6" s="140">
        <v>2870339</v>
      </c>
      <c r="F6" s="145">
        <v>2463757</v>
      </c>
      <c r="G6" s="77">
        <f>(E6-F6)/F6</f>
        <v>0.16502520337841758</v>
      </c>
      <c r="H6" s="21"/>
      <c r="I6" s="142">
        <v>18658536</v>
      </c>
      <c r="J6" s="147">
        <v>21085250</v>
      </c>
      <c r="K6" s="148">
        <v>23069641</v>
      </c>
      <c r="L6" s="142">
        <v>17121398</v>
      </c>
      <c r="M6" s="147">
        <v>12077063</v>
      </c>
      <c r="N6" s="77">
        <f>(L6-M6)/M6</f>
        <v>0.41767895058591648</v>
      </c>
    </row>
    <row r="7" spans="1:14" ht="15" customHeight="1" x14ac:dyDescent="0.25">
      <c r="A7" s="7" t="s">
        <v>10</v>
      </c>
      <c r="B7" s="140">
        <v>3105806</v>
      </c>
      <c r="C7" s="145">
        <v>4761362</v>
      </c>
      <c r="D7" s="146">
        <v>5088965</v>
      </c>
      <c r="E7" s="140">
        <v>2400010</v>
      </c>
      <c r="F7" s="145">
        <v>3072700</v>
      </c>
      <c r="G7" s="77">
        <f t="shared" ref="G7:G49" si="0">(E7-F7)/F7</f>
        <v>-0.21892472418394246</v>
      </c>
      <c r="H7" s="21"/>
      <c r="I7" s="142">
        <v>18780125</v>
      </c>
      <c r="J7" s="147">
        <v>28319200</v>
      </c>
      <c r="K7" s="148">
        <v>25787607</v>
      </c>
      <c r="L7" s="142">
        <v>13722703</v>
      </c>
      <c r="M7" s="147">
        <v>15274333</v>
      </c>
      <c r="N7" s="77">
        <f t="shared" ref="N7:N21" si="1">(L7-M7)/M7</f>
        <v>-0.10158414118639419</v>
      </c>
    </row>
    <row r="8" spans="1:14" ht="15" customHeight="1" x14ac:dyDescent="0.25">
      <c r="A8" s="7" t="s">
        <v>4</v>
      </c>
      <c r="B8" s="140">
        <v>1986607</v>
      </c>
      <c r="C8" s="145">
        <v>2200169</v>
      </c>
      <c r="D8" s="146">
        <v>2595842</v>
      </c>
      <c r="E8" s="140">
        <v>1285422</v>
      </c>
      <c r="F8" s="145">
        <v>1221276</v>
      </c>
      <c r="G8" s="77">
        <f t="shared" si="0"/>
        <v>5.2523753844339854E-2</v>
      </c>
      <c r="H8" s="21"/>
      <c r="I8" s="142">
        <v>33500441</v>
      </c>
      <c r="J8" s="147">
        <v>38068880</v>
      </c>
      <c r="K8" s="148">
        <v>43861868</v>
      </c>
      <c r="L8" s="142">
        <v>22747410</v>
      </c>
      <c r="M8" s="147">
        <v>19982051</v>
      </c>
      <c r="N8" s="77">
        <f t="shared" si="1"/>
        <v>0.13839215003504896</v>
      </c>
    </row>
    <row r="9" spans="1:14" ht="15" customHeight="1" x14ac:dyDescent="0.25">
      <c r="A9" s="7" t="s">
        <v>9</v>
      </c>
      <c r="B9" s="140">
        <v>5004166</v>
      </c>
      <c r="C9" s="145">
        <v>6165056</v>
      </c>
      <c r="D9" s="146">
        <v>2889811</v>
      </c>
      <c r="E9" s="140">
        <v>1191354</v>
      </c>
      <c r="F9" s="145">
        <v>1645520</v>
      </c>
      <c r="G9" s="77">
        <f t="shared" si="0"/>
        <v>-0.27600150712236859</v>
      </c>
      <c r="H9" s="21"/>
      <c r="I9" s="142">
        <v>23398451</v>
      </c>
      <c r="J9" s="147">
        <v>25786933</v>
      </c>
      <c r="K9" s="148">
        <v>11332148</v>
      </c>
      <c r="L9" s="142">
        <v>5700554</v>
      </c>
      <c r="M9" s="147">
        <v>6207250</v>
      </c>
      <c r="N9" s="77">
        <f t="shared" si="1"/>
        <v>-8.1629707197229048E-2</v>
      </c>
    </row>
    <row r="10" spans="1:14" ht="15" customHeight="1" x14ac:dyDescent="0.25">
      <c r="A10" s="7" t="s">
        <v>8</v>
      </c>
      <c r="B10" s="140">
        <v>2934612</v>
      </c>
      <c r="C10" s="145">
        <v>3475035</v>
      </c>
      <c r="D10" s="146">
        <v>3108025</v>
      </c>
      <c r="E10" s="140">
        <v>1145208</v>
      </c>
      <c r="F10" s="145">
        <v>1765084</v>
      </c>
      <c r="G10" s="77">
        <f t="shared" si="0"/>
        <v>-0.35118781882335343</v>
      </c>
      <c r="H10" s="21"/>
      <c r="I10" s="142">
        <v>19163427</v>
      </c>
      <c r="J10" s="147">
        <v>20299822</v>
      </c>
      <c r="K10" s="148">
        <v>18542149</v>
      </c>
      <c r="L10" s="142">
        <v>6865950</v>
      </c>
      <c r="M10" s="147">
        <v>9571866</v>
      </c>
      <c r="N10" s="77">
        <f t="shared" si="1"/>
        <v>-0.28269472222030689</v>
      </c>
    </row>
    <row r="11" spans="1:14" ht="15" customHeight="1" x14ac:dyDescent="0.25">
      <c r="A11" s="7" t="s">
        <v>3</v>
      </c>
      <c r="B11" s="140">
        <v>1323226</v>
      </c>
      <c r="C11" s="145">
        <v>1860784</v>
      </c>
      <c r="D11" s="146">
        <v>1540619</v>
      </c>
      <c r="E11" s="140">
        <v>960971</v>
      </c>
      <c r="F11" s="145">
        <v>782150</v>
      </c>
      <c r="G11" s="77">
        <f t="shared" si="0"/>
        <v>0.22862750111871125</v>
      </c>
      <c r="H11" s="21"/>
      <c r="I11" s="142">
        <v>7482567</v>
      </c>
      <c r="J11" s="147">
        <v>10280784</v>
      </c>
      <c r="K11" s="148">
        <v>8171541</v>
      </c>
      <c r="L11" s="142">
        <v>5396231</v>
      </c>
      <c r="M11" s="147">
        <v>4032125</v>
      </c>
      <c r="N11" s="77">
        <f t="shared" si="1"/>
        <v>0.33830945221192299</v>
      </c>
    </row>
    <row r="12" spans="1:14" ht="15" customHeight="1" x14ac:dyDescent="0.25">
      <c r="A12" s="7" t="s">
        <v>1</v>
      </c>
      <c r="B12" s="140">
        <v>5</v>
      </c>
      <c r="C12" s="145">
        <v>119959</v>
      </c>
      <c r="D12" s="146">
        <v>372304</v>
      </c>
      <c r="E12" s="140">
        <v>615038</v>
      </c>
      <c r="F12" s="145">
        <v>196869</v>
      </c>
      <c r="G12" s="77">
        <f t="shared" si="0"/>
        <v>2.1240977502806433</v>
      </c>
      <c r="H12" s="21"/>
      <c r="I12" s="142">
        <v>34</v>
      </c>
      <c r="J12" s="147">
        <v>647476</v>
      </c>
      <c r="K12" s="148">
        <v>2108889</v>
      </c>
      <c r="L12" s="142">
        <v>4446988</v>
      </c>
      <c r="M12" s="147">
        <v>1063145</v>
      </c>
      <c r="N12" s="77">
        <f t="shared" si="1"/>
        <v>3.1828612277723169</v>
      </c>
    </row>
    <row r="13" spans="1:14" ht="15" customHeight="1" x14ac:dyDescent="0.25">
      <c r="A13" s="7" t="s">
        <v>5</v>
      </c>
      <c r="B13" s="140">
        <v>151290</v>
      </c>
      <c r="C13" s="145">
        <v>114348</v>
      </c>
      <c r="D13" s="146">
        <v>378113</v>
      </c>
      <c r="E13" s="140">
        <v>377080</v>
      </c>
      <c r="F13" s="145">
        <v>145655</v>
      </c>
      <c r="G13" s="77">
        <f t="shared" si="0"/>
        <v>1.5888572311283513</v>
      </c>
      <c r="H13" s="21"/>
      <c r="I13" s="142">
        <v>999011</v>
      </c>
      <c r="J13" s="147">
        <v>834285</v>
      </c>
      <c r="K13" s="148">
        <v>2860941</v>
      </c>
      <c r="L13" s="142">
        <v>2833466</v>
      </c>
      <c r="M13" s="147">
        <v>1145507</v>
      </c>
      <c r="N13" s="77">
        <f t="shared" si="1"/>
        <v>1.4735475208794011</v>
      </c>
    </row>
    <row r="14" spans="1:14" ht="15" customHeight="1" x14ac:dyDescent="0.25">
      <c r="A14" s="7" t="s">
        <v>17</v>
      </c>
      <c r="B14" s="140">
        <v>865</v>
      </c>
      <c r="C14" s="145">
        <v>4385</v>
      </c>
      <c r="D14" s="146">
        <v>98440</v>
      </c>
      <c r="E14" s="140">
        <v>367714</v>
      </c>
      <c r="F14" s="145">
        <v>854</v>
      </c>
      <c r="G14" s="77" t="s">
        <v>28</v>
      </c>
      <c r="H14" s="21"/>
      <c r="I14" s="142">
        <v>5335</v>
      </c>
      <c r="J14" s="147">
        <v>61996</v>
      </c>
      <c r="K14" s="148">
        <v>373913</v>
      </c>
      <c r="L14" s="142">
        <v>1908186</v>
      </c>
      <c r="M14" s="147">
        <v>2216</v>
      </c>
      <c r="N14" s="77" t="s">
        <v>28</v>
      </c>
    </row>
    <row r="15" spans="1:14" ht="15" customHeight="1" x14ac:dyDescent="0.25">
      <c r="A15" s="7" t="s">
        <v>2</v>
      </c>
      <c r="B15" s="140">
        <v>1831376</v>
      </c>
      <c r="C15" s="145">
        <v>1886126</v>
      </c>
      <c r="D15" s="146">
        <v>889019</v>
      </c>
      <c r="E15" s="140">
        <v>310585</v>
      </c>
      <c r="F15" s="145">
        <v>623774</v>
      </c>
      <c r="G15" s="77">
        <f t="shared" si="0"/>
        <v>-0.50208729443676714</v>
      </c>
      <c r="H15" s="21"/>
      <c r="I15" s="142">
        <v>8953886</v>
      </c>
      <c r="J15" s="147">
        <v>9302767</v>
      </c>
      <c r="K15" s="148">
        <v>4262251</v>
      </c>
      <c r="L15" s="142">
        <v>1921880</v>
      </c>
      <c r="M15" s="147">
        <v>2836210</v>
      </c>
      <c r="N15" s="77">
        <f t="shared" si="1"/>
        <v>-0.32237739800649456</v>
      </c>
    </row>
    <row r="16" spans="1:14" ht="15" customHeight="1" x14ac:dyDescent="0.25">
      <c r="A16" s="7" t="s">
        <v>7</v>
      </c>
      <c r="B16" s="140">
        <v>107157</v>
      </c>
      <c r="C16" s="145">
        <v>139935</v>
      </c>
      <c r="D16" s="146">
        <v>109551</v>
      </c>
      <c r="E16" s="140">
        <v>69095</v>
      </c>
      <c r="F16" s="145">
        <v>64289</v>
      </c>
      <c r="G16" s="77">
        <f t="shared" si="0"/>
        <v>7.4756179128622313E-2</v>
      </c>
      <c r="H16" s="21"/>
      <c r="I16" s="142">
        <v>1166221</v>
      </c>
      <c r="J16" s="147">
        <v>1385204</v>
      </c>
      <c r="K16" s="148">
        <v>1399997</v>
      </c>
      <c r="L16" s="142">
        <v>917533</v>
      </c>
      <c r="M16" s="147">
        <v>788417</v>
      </c>
      <c r="N16" s="77">
        <f t="shared" si="1"/>
        <v>0.16376612883791192</v>
      </c>
    </row>
    <row r="17" spans="1:23" ht="15" customHeight="1" x14ac:dyDescent="0.25">
      <c r="A17" s="7" t="s">
        <v>16</v>
      </c>
      <c r="B17" s="140">
        <v>101</v>
      </c>
      <c r="C17" s="145">
        <v>3</v>
      </c>
      <c r="D17" s="146">
        <v>48123</v>
      </c>
      <c r="E17" s="140">
        <v>48872</v>
      </c>
      <c r="F17" s="107">
        <v>0</v>
      </c>
      <c r="G17" s="77" t="s">
        <v>28</v>
      </c>
      <c r="H17" s="21"/>
      <c r="I17" s="142">
        <v>602</v>
      </c>
      <c r="J17" s="147">
        <v>11</v>
      </c>
      <c r="K17" s="148">
        <v>261395</v>
      </c>
      <c r="L17" s="149">
        <v>206125</v>
      </c>
      <c r="M17" s="147">
        <v>0</v>
      </c>
      <c r="N17" s="77" t="s">
        <v>28</v>
      </c>
    </row>
    <row r="18" spans="1:23" ht="15" customHeight="1" x14ac:dyDescent="0.25">
      <c r="A18" s="7" t="s">
        <v>11</v>
      </c>
      <c r="B18" s="140">
        <v>24932</v>
      </c>
      <c r="C18" s="74">
        <v>121599</v>
      </c>
      <c r="D18" s="93">
        <v>93388</v>
      </c>
      <c r="E18" s="92">
        <v>23530</v>
      </c>
      <c r="F18" s="74">
        <v>24490</v>
      </c>
      <c r="G18" s="77">
        <f t="shared" si="0"/>
        <v>-3.9199673336055535E-2</v>
      </c>
      <c r="H18" s="21"/>
      <c r="I18" s="142">
        <v>24592</v>
      </c>
      <c r="J18" s="147">
        <v>691310</v>
      </c>
      <c r="K18" s="148">
        <v>449399</v>
      </c>
      <c r="L18" s="100">
        <v>151267</v>
      </c>
      <c r="M18" s="81">
        <v>107569</v>
      </c>
      <c r="N18" s="77">
        <f t="shared" si="1"/>
        <v>0.40623227881638763</v>
      </c>
    </row>
    <row r="19" spans="1:23" ht="15" customHeight="1" x14ac:dyDescent="0.25">
      <c r="A19" s="7" t="s">
        <v>13</v>
      </c>
      <c r="B19" s="140">
        <v>37943</v>
      </c>
      <c r="C19" s="145">
        <v>28943</v>
      </c>
      <c r="D19" s="126">
        <v>20842</v>
      </c>
      <c r="E19" s="109">
        <v>17883</v>
      </c>
      <c r="F19" s="74">
        <v>15120</v>
      </c>
      <c r="G19" s="77">
        <f t="shared" si="0"/>
        <v>0.18273809523809523</v>
      </c>
      <c r="H19" s="21"/>
      <c r="I19" s="142">
        <v>201429</v>
      </c>
      <c r="J19" s="147">
        <v>214771</v>
      </c>
      <c r="K19" s="148">
        <v>132649</v>
      </c>
      <c r="L19" s="100">
        <v>134423</v>
      </c>
      <c r="M19" s="80">
        <v>95195</v>
      </c>
      <c r="N19" s="77">
        <f t="shared" si="1"/>
        <v>0.41208046641105101</v>
      </c>
    </row>
    <row r="20" spans="1:23" ht="15" customHeight="1" x14ac:dyDescent="0.25">
      <c r="A20" s="20" t="s">
        <v>12</v>
      </c>
      <c r="B20" s="110">
        <v>97252</v>
      </c>
      <c r="C20" s="105">
        <v>69931</v>
      </c>
      <c r="D20" s="126">
        <v>137536</v>
      </c>
      <c r="E20" s="109">
        <v>17337</v>
      </c>
      <c r="F20" s="74">
        <v>87685</v>
      </c>
      <c r="G20" s="77">
        <f t="shared" si="0"/>
        <v>-0.80228089182870499</v>
      </c>
      <c r="H20" s="30"/>
      <c r="I20" s="101">
        <v>723734</v>
      </c>
      <c r="J20" s="102">
        <v>410264</v>
      </c>
      <c r="K20" s="103">
        <v>665950</v>
      </c>
      <c r="L20" s="100">
        <v>124911</v>
      </c>
      <c r="M20" s="80">
        <v>357072</v>
      </c>
      <c r="N20" s="77">
        <f t="shared" si="1"/>
        <v>-0.65017979567146122</v>
      </c>
    </row>
    <row r="21" spans="1:23" ht="15" customHeight="1" x14ac:dyDescent="0.25">
      <c r="A21" s="20" t="s">
        <v>15</v>
      </c>
      <c r="B21" s="110">
        <v>5141</v>
      </c>
      <c r="C21" s="105">
        <v>7952</v>
      </c>
      <c r="D21" s="111">
        <v>1467</v>
      </c>
      <c r="E21" s="110">
        <v>4262</v>
      </c>
      <c r="F21" s="105">
        <v>1467</v>
      </c>
      <c r="G21" s="77">
        <f t="shared" si="0"/>
        <v>1.9052488070892979</v>
      </c>
      <c r="H21" s="30"/>
      <c r="I21" s="101">
        <v>20647</v>
      </c>
      <c r="J21" s="102">
        <v>37604</v>
      </c>
      <c r="K21" s="103">
        <v>10362</v>
      </c>
      <c r="L21" s="100">
        <v>22719</v>
      </c>
      <c r="M21" s="80">
        <v>10360</v>
      </c>
      <c r="N21" s="77">
        <f t="shared" si="1"/>
        <v>1.1929536679536679</v>
      </c>
    </row>
    <row r="22" spans="1:23" ht="15" customHeight="1" x14ac:dyDescent="0.25">
      <c r="A22" s="20" t="s">
        <v>14</v>
      </c>
      <c r="B22" s="92">
        <v>21241</v>
      </c>
      <c r="C22" s="74">
        <v>0</v>
      </c>
      <c r="D22" s="93">
        <v>0</v>
      </c>
      <c r="E22" s="92">
        <v>0</v>
      </c>
      <c r="F22" s="74">
        <v>0</v>
      </c>
      <c r="G22" s="77" t="s">
        <v>28</v>
      </c>
      <c r="H22" s="30"/>
      <c r="I22" s="101">
        <v>44105</v>
      </c>
      <c r="J22" s="102">
        <v>0</v>
      </c>
      <c r="K22" s="103">
        <v>0</v>
      </c>
      <c r="L22" s="100">
        <v>0</v>
      </c>
      <c r="M22" s="81">
        <v>0</v>
      </c>
      <c r="N22" s="77" t="s">
        <v>28</v>
      </c>
    </row>
    <row r="23" spans="1:23" s="25" customFormat="1" ht="15" customHeight="1" x14ac:dyDescent="0.25">
      <c r="A23" s="43" t="s">
        <v>39</v>
      </c>
      <c r="B23" s="44">
        <v>19934505</v>
      </c>
      <c r="C23" s="45">
        <v>24986384</v>
      </c>
      <c r="D23" s="46">
        <v>21957377</v>
      </c>
      <c r="E23" s="44">
        <v>11704700</v>
      </c>
      <c r="F23" s="45">
        <v>12110690</v>
      </c>
      <c r="G23" s="78">
        <f t="shared" ref="G23" si="2">(E23-F23)/F23</f>
        <v>-3.3523275717568531E-2</v>
      </c>
      <c r="H23" s="30"/>
      <c r="I23" s="87">
        <v>133123143</v>
      </c>
      <c r="J23" s="88">
        <v>157426557</v>
      </c>
      <c r="K23" s="104">
        <v>143290700</v>
      </c>
      <c r="L23" s="87">
        <v>84221744</v>
      </c>
      <c r="M23" s="88">
        <v>73550379</v>
      </c>
      <c r="N23" s="78">
        <f t="shared" ref="N23" si="3">(L23-M23)/M23</f>
        <v>0.14508919117874294</v>
      </c>
    </row>
    <row r="24" spans="1:23" s="25" customFormat="1" ht="15" customHeight="1" x14ac:dyDescent="0.25">
      <c r="A24" s="22" t="s">
        <v>24</v>
      </c>
      <c r="B24" s="51">
        <v>215351571</v>
      </c>
      <c r="C24" s="52">
        <v>224602259</v>
      </c>
      <c r="D24" s="53">
        <v>239054230</v>
      </c>
      <c r="E24" s="51">
        <v>123397087</v>
      </c>
      <c r="F24" s="52">
        <v>119980736</v>
      </c>
      <c r="G24" s="79">
        <f>(E24-F24)/F24</f>
        <v>2.8474162718921812E-2</v>
      </c>
      <c r="H24" s="30"/>
      <c r="I24" s="150">
        <v>1291676406</v>
      </c>
      <c r="J24" s="151">
        <v>1285316499</v>
      </c>
      <c r="K24" s="152">
        <v>1356764705</v>
      </c>
      <c r="L24" s="150">
        <v>679851218</v>
      </c>
      <c r="M24" s="151">
        <v>655894044</v>
      </c>
      <c r="N24" s="9">
        <f t="shared" ref="N24:N49" si="4">(L24-M24)/M24</f>
        <v>3.6525981931313282E-2</v>
      </c>
    </row>
    <row r="25" spans="1:23" s="25" customFormat="1" ht="15" customHeight="1" x14ac:dyDescent="0.25">
      <c r="A25" s="22" t="s">
        <v>26</v>
      </c>
      <c r="B25" s="26">
        <f>+B23/B24</f>
        <v>9.2567260630757139E-2</v>
      </c>
      <c r="C25" s="27">
        <f>+C23/C24</f>
        <v>0.1112472515247498</v>
      </c>
      <c r="D25" s="28">
        <f>+D23/D24</f>
        <v>9.185102894853607E-2</v>
      </c>
      <c r="E25" s="26">
        <f>+E23/E24</f>
        <v>9.4853940920015395E-2</v>
      </c>
      <c r="F25" s="27">
        <f>+F23/F24</f>
        <v>0.10093862067990649</v>
      </c>
      <c r="G25" s="79"/>
      <c r="H25" s="30"/>
      <c r="I25" s="26">
        <f>+I23/I24</f>
        <v>0.10306230134856237</v>
      </c>
      <c r="J25" s="27">
        <f>+J23/J24</f>
        <v>0.12248077195187393</v>
      </c>
      <c r="K25" s="28">
        <f>+K23/K24</f>
        <v>0.10561204862710517</v>
      </c>
      <c r="L25" s="26">
        <f>+L23/L24</f>
        <v>0.12388261103328641</v>
      </c>
      <c r="M25" s="27">
        <f>+M23/M24</f>
        <v>0.1121375924554058</v>
      </c>
      <c r="N25" s="9"/>
    </row>
    <row r="26" spans="1:23" ht="15" customHeight="1" x14ac:dyDescent="0.25">
      <c r="A26" s="1"/>
      <c r="B26" s="17"/>
      <c r="C26" s="14"/>
      <c r="D26" s="127"/>
      <c r="E26" s="34"/>
      <c r="F26" s="30"/>
      <c r="G26" s="9"/>
      <c r="H26" s="30"/>
      <c r="I26" s="10"/>
      <c r="J26" s="6"/>
      <c r="K26" s="42"/>
      <c r="L26" s="10"/>
      <c r="M26" s="6"/>
      <c r="N26" s="18"/>
    </row>
    <row r="27" spans="1:23" ht="15" customHeight="1" x14ac:dyDescent="0.25">
      <c r="A27" s="12" t="s">
        <v>20</v>
      </c>
      <c r="B27" s="8"/>
      <c r="C27" s="5"/>
      <c r="D27" s="32"/>
      <c r="E27" s="130"/>
      <c r="F27" s="21"/>
      <c r="G27" s="32"/>
      <c r="H27" s="30"/>
      <c r="I27" s="15"/>
      <c r="J27" s="11"/>
      <c r="K27" s="61"/>
      <c r="L27" s="15"/>
      <c r="M27" s="11"/>
      <c r="N27" s="32"/>
    </row>
    <row r="28" spans="1:23" ht="15" customHeight="1" x14ac:dyDescent="0.25">
      <c r="A28" s="2" t="s">
        <v>3</v>
      </c>
      <c r="B28" s="110">
        <v>74887</v>
      </c>
      <c r="C28" s="105">
        <v>334435</v>
      </c>
      <c r="D28" s="111">
        <v>387027</v>
      </c>
      <c r="E28" s="110">
        <v>158025</v>
      </c>
      <c r="F28" s="105">
        <v>213407</v>
      </c>
      <c r="G28" s="18">
        <f t="shared" si="0"/>
        <v>-0.2595135117404771</v>
      </c>
      <c r="H28" s="30"/>
      <c r="I28" s="101">
        <v>673572</v>
      </c>
      <c r="J28" s="102">
        <v>2889353</v>
      </c>
      <c r="K28" s="103">
        <v>3293437</v>
      </c>
      <c r="L28" s="101">
        <v>1389459</v>
      </c>
      <c r="M28" s="102">
        <v>1821559</v>
      </c>
      <c r="N28" s="18">
        <f t="shared" ref="N28" si="5">(L28-M28)/M28</f>
        <v>-0.2372143861384671</v>
      </c>
    </row>
    <row r="29" spans="1:23" ht="15" customHeight="1" x14ac:dyDescent="0.25">
      <c r="A29" s="2" t="s">
        <v>7</v>
      </c>
      <c r="B29" s="110">
        <v>0</v>
      </c>
      <c r="C29" s="74">
        <v>0</v>
      </c>
      <c r="D29" s="93">
        <v>1019</v>
      </c>
      <c r="E29" s="92">
        <v>0</v>
      </c>
      <c r="F29" s="74">
        <v>1019</v>
      </c>
      <c r="G29" s="77" t="s">
        <v>28</v>
      </c>
      <c r="H29" s="30"/>
      <c r="I29" s="100">
        <v>0</v>
      </c>
      <c r="J29" s="102">
        <v>0</v>
      </c>
      <c r="K29" s="118">
        <v>9497</v>
      </c>
      <c r="L29" s="100">
        <v>0</v>
      </c>
      <c r="M29" s="81">
        <v>9497</v>
      </c>
      <c r="N29" s="77" t="s">
        <v>28</v>
      </c>
    </row>
    <row r="30" spans="1:23" ht="15" customHeight="1" x14ac:dyDescent="0.25">
      <c r="A30" s="2" t="s">
        <v>4</v>
      </c>
      <c r="B30" s="92">
        <v>2790</v>
      </c>
      <c r="C30" s="74">
        <v>0</v>
      </c>
      <c r="D30" s="111">
        <v>0</v>
      </c>
      <c r="E30" s="110">
        <v>0</v>
      </c>
      <c r="F30" s="74">
        <v>0</v>
      </c>
      <c r="G30" s="77" t="s">
        <v>28</v>
      </c>
      <c r="H30" s="30"/>
      <c r="I30" s="100">
        <v>18695</v>
      </c>
      <c r="J30" s="81">
        <v>0</v>
      </c>
      <c r="K30" s="118">
        <v>0</v>
      </c>
      <c r="L30" s="101">
        <v>0</v>
      </c>
      <c r="M30" s="81">
        <v>0</v>
      </c>
      <c r="N30" s="77" t="s">
        <v>28</v>
      </c>
    </row>
    <row r="31" spans="1:23" s="25" customFormat="1" ht="15" customHeight="1" x14ac:dyDescent="0.25">
      <c r="A31" s="12" t="s">
        <v>40</v>
      </c>
      <c r="B31" s="94">
        <v>77677</v>
      </c>
      <c r="C31" s="95">
        <v>334435</v>
      </c>
      <c r="D31" s="96">
        <v>388046</v>
      </c>
      <c r="E31" s="94">
        <v>158025</v>
      </c>
      <c r="F31" s="95">
        <v>214426</v>
      </c>
      <c r="G31" s="47">
        <f t="shared" ref="G31" si="6">(E31-F31)/F31</f>
        <v>-0.2630324680775652</v>
      </c>
      <c r="H31" s="30"/>
      <c r="I31" s="87">
        <v>692267</v>
      </c>
      <c r="J31" s="88">
        <v>2889353</v>
      </c>
      <c r="K31" s="104">
        <v>3302934</v>
      </c>
      <c r="L31" s="87">
        <v>1389459</v>
      </c>
      <c r="M31" s="88">
        <v>1831056</v>
      </c>
      <c r="N31" s="47">
        <f t="shared" si="4"/>
        <v>-0.24117066872886467</v>
      </c>
      <c r="P31" s="4"/>
      <c r="Q31" s="4"/>
      <c r="R31" s="4"/>
      <c r="S31" s="4"/>
      <c r="T31" s="4"/>
      <c r="U31" s="4"/>
      <c r="V31" s="4"/>
      <c r="W31" s="4"/>
    </row>
    <row r="32" spans="1:23" s="25" customFormat="1" ht="15" customHeight="1" x14ac:dyDescent="0.25">
      <c r="A32" s="3" t="s">
        <v>27</v>
      </c>
      <c r="B32" s="153">
        <v>2082223</v>
      </c>
      <c r="C32" s="154">
        <v>3123037</v>
      </c>
      <c r="D32" s="155">
        <v>2151348</v>
      </c>
      <c r="E32" s="153">
        <v>544444</v>
      </c>
      <c r="F32" s="154">
        <v>519449</v>
      </c>
      <c r="G32" s="9">
        <f>(E32-F32)/F32</f>
        <v>4.8118294577523493E-2</v>
      </c>
      <c r="H32" s="30"/>
      <c r="I32" s="150">
        <v>11811164</v>
      </c>
      <c r="J32" s="151">
        <v>18398112</v>
      </c>
      <c r="K32" s="152">
        <v>13221686</v>
      </c>
      <c r="L32" s="150">
        <v>3630458</v>
      </c>
      <c r="M32" s="151">
        <v>3799997</v>
      </c>
      <c r="N32" s="9">
        <f>(L32-M32)/M32</f>
        <v>-4.4615561538601217E-2</v>
      </c>
      <c r="P32" s="4"/>
      <c r="Q32" s="4"/>
      <c r="R32" s="4"/>
      <c r="S32" s="4"/>
      <c r="T32" s="4"/>
      <c r="U32" s="4"/>
      <c r="V32" s="4"/>
      <c r="W32" s="4"/>
    </row>
    <row r="33" spans="1:21" s="25" customFormat="1" ht="15" customHeight="1" x14ac:dyDescent="0.25">
      <c r="A33" s="3" t="s">
        <v>25</v>
      </c>
      <c r="B33" s="26">
        <f t="shared" ref="B33:D33" si="7">+B31/B32</f>
        <v>3.7304841988586239E-2</v>
      </c>
      <c r="C33" s="27">
        <f t="shared" si="7"/>
        <v>0.10708646743538421</v>
      </c>
      <c r="D33" s="28">
        <f t="shared" si="7"/>
        <v>0.18037342168723983</v>
      </c>
      <c r="E33" s="26">
        <f t="shared" ref="E33:M33" si="8">+E31/E32</f>
        <v>0.29025023693896895</v>
      </c>
      <c r="F33" s="27">
        <f t="shared" si="8"/>
        <v>0.41279509634247058</v>
      </c>
      <c r="G33" s="28"/>
      <c r="H33" s="27"/>
      <c r="I33" s="26">
        <v>5.8611242719176532E-2</v>
      </c>
      <c r="J33" s="27">
        <v>0.15704616865034848</v>
      </c>
      <c r="K33" s="28">
        <v>0.24981186211803849</v>
      </c>
      <c r="L33" s="26">
        <f t="shared" si="8"/>
        <v>0.38272278594050668</v>
      </c>
      <c r="M33" s="27">
        <f t="shared" si="8"/>
        <v>0.48185722251885987</v>
      </c>
      <c r="N33" s="9"/>
    </row>
    <row r="34" spans="1:21" ht="15" customHeight="1" x14ac:dyDescent="0.25">
      <c r="A34" s="2"/>
      <c r="B34" s="17"/>
      <c r="C34" s="14"/>
      <c r="D34" s="127"/>
      <c r="E34" s="34"/>
      <c r="F34" s="30"/>
      <c r="G34" s="32"/>
      <c r="H34" s="30"/>
      <c r="I34" s="10"/>
      <c r="J34" s="6"/>
      <c r="K34" s="42"/>
      <c r="L34" s="10"/>
      <c r="M34" s="6"/>
      <c r="N34" s="32"/>
    </row>
    <row r="35" spans="1:21" ht="15" customHeight="1" x14ac:dyDescent="0.25">
      <c r="A35" s="12" t="s">
        <v>21</v>
      </c>
      <c r="B35" s="35"/>
      <c r="C35" s="36"/>
      <c r="D35" s="128"/>
      <c r="E35" s="131"/>
      <c r="F35" s="37"/>
      <c r="G35" s="38"/>
      <c r="H35" s="30"/>
      <c r="I35" s="10"/>
      <c r="J35" s="6"/>
      <c r="K35" s="42"/>
      <c r="L35" s="10"/>
      <c r="M35" s="6"/>
      <c r="N35" s="32"/>
      <c r="P35" s="25"/>
      <c r="Q35" s="25"/>
      <c r="R35" s="25"/>
      <c r="S35" s="25"/>
      <c r="T35" s="25"/>
      <c r="U35" s="25"/>
    </row>
    <row r="36" spans="1:21" ht="15" customHeight="1" x14ac:dyDescent="0.25">
      <c r="A36" s="7" t="s">
        <v>1</v>
      </c>
      <c r="B36" s="110">
        <v>666111</v>
      </c>
      <c r="C36" s="105">
        <v>702830</v>
      </c>
      <c r="D36" s="111">
        <v>2962814</v>
      </c>
      <c r="E36" s="110">
        <v>2818744</v>
      </c>
      <c r="F36" s="105">
        <v>1451860</v>
      </c>
      <c r="G36" s="106">
        <f>(E36-F36)/F36</f>
        <v>0.94147094072431226</v>
      </c>
      <c r="H36" s="30"/>
      <c r="I36" s="101">
        <v>2725310</v>
      </c>
      <c r="J36" s="102">
        <v>3354278</v>
      </c>
      <c r="K36" s="103">
        <v>15854822</v>
      </c>
      <c r="L36" s="101">
        <v>15996848</v>
      </c>
      <c r="M36" s="102">
        <v>7247019</v>
      </c>
      <c r="N36" s="77">
        <f>(L36-M36)/M36</f>
        <v>1.2073694025088109</v>
      </c>
    </row>
    <row r="37" spans="1:21" ht="15" customHeight="1" x14ac:dyDescent="0.25">
      <c r="A37" s="7" t="s">
        <v>2</v>
      </c>
      <c r="B37" s="110">
        <v>427595</v>
      </c>
      <c r="C37" s="105">
        <v>726627</v>
      </c>
      <c r="D37" s="111">
        <v>1316783</v>
      </c>
      <c r="E37" s="110">
        <v>1768731</v>
      </c>
      <c r="F37" s="105">
        <v>372749</v>
      </c>
      <c r="G37" s="106">
        <f t="shared" ref="G37:G43" si="9">(E37-F37)/F37</f>
        <v>3.745099249092553</v>
      </c>
      <c r="H37" s="30"/>
      <c r="I37" s="101">
        <v>3398391</v>
      </c>
      <c r="J37" s="102">
        <v>5137297</v>
      </c>
      <c r="K37" s="103">
        <v>8534727</v>
      </c>
      <c r="L37" s="101">
        <v>10989177</v>
      </c>
      <c r="M37" s="102">
        <v>2270704</v>
      </c>
      <c r="N37" s="77">
        <f t="shared" ref="N37:N43" si="10">(L37-M37)/M37</f>
        <v>3.8395462376425988</v>
      </c>
      <c r="P37" s="25"/>
      <c r="Q37" s="25"/>
      <c r="R37" s="25"/>
      <c r="S37" s="25"/>
      <c r="T37" s="25"/>
      <c r="U37" s="25"/>
    </row>
    <row r="38" spans="1:21" ht="15" customHeight="1" x14ac:dyDescent="0.25">
      <c r="A38" s="7" t="s">
        <v>4</v>
      </c>
      <c r="B38" s="110">
        <v>831596</v>
      </c>
      <c r="C38" s="105">
        <v>220395</v>
      </c>
      <c r="D38" s="111">
        <v>973428</v>
      </c>
      <c r="E38" s="110">
        <v>1504374</v>
      </c>
      <c r="F38" s="105">
        <v>243156</v>
      </c>
      <c r="G38" s="106">
        <f t="shared" si="9"/>
        <v>5.1868676898781025</v>
      </c>
      <c r="H38" s="30"/>
      <c r="I38" s="101">
        <v>4702677</v>
      </c>
      <c r="J38" s="102">
        <v>1487547</v>
      </c>
      <c r="K38" s="103">
        <v>5584508</v>
      </c>
      <c r="L38" s="101">
        <v>9157198</v>
      </c>
      <c r="M38" s="102">
        <v>1355556</v>
      </c>
      <c r="N38" s="77">
        <f t="shared" si="10"/>
        <v>5.7553077851449883</v>
      </c>
    </row>
    <row r="39" spans="1:21" ht="15" customHeight="1" x14ac:dyDescent="0.25">
      <c r="A39" s="7" t="s">
        <v>8</v>
      </c>
      <c r="B39" s="110">
        <v>0</v>
      </c>
      <c r="C39" s="105">
        <v>40455</v>
      </c>
      <c r="D39" s="111">
        <v>515383</v>
      </c>
      <c r="E39" s="110">
        <v>1497700</v>
      </c>
      <c r="F39" s="105">
        <v>21171</v>
      </c>
      <c r="G39" s="106" t="s">
        <v>28</v>
      </c>
      <c r="H39" s="30"/>
      <c r="I39" s="101">
        <v>0</v>
      </c>
      <c r="J39" s="102">
        <v>461978</v>
      </c>
      <c r="K39" s="103">
        <v>2944772</v>
      </c>
      <c r="L39" s="101">
        <v>9328291</v>
      </c>
      <c r="M39" s="102">
        <v>243891</v>
      </c>
      <c r="N39" s="77" t="s">
        <v>28</v>
      </c>
      <c r="P39" s="25"/>
      <c r="Q39" s="25"/>
      <c r="R39" s="25"/>
      <c r="S39" s="25"/>
      <c r="T39" s="25"/>
      <c r="U39" s="25"/>
    </row>
    <row r="40" spans="1:21" ht="15" customHeight="1" x14ac:dyDescent="0.25">
      <c r="A40" s="7" t="s">
        <v>6</v>
      </c>
      <c r="B40" s="110">
        <v>248082</v>
      </c>
      <c r="C40" s="105">
        <v>371239</v>
      </c>
      <c r="D40" s="126">
        <v>1219087</v>
      </c>
      <c r="E40" s="109">
        <v>1395930</v>
      </c>
      <c r="F40" s="107">
        <v>378924</v>
      </c>
      <c r="G40" s="106">
        <f t="shared" si="9"/>
        <v>2.6839313424327833</v>
      </c>
      <c r="H40" s="30"/>
      <c r="I40" s="101">
        <v>1030761</v>
      </c>
      <c r="J40" s="102">
        <v>1180300</v>
      </c>
      <c r="K40" s="103">
        <v>5741703</v>
      </c>
      <c r="L40" s="100">
        <v>9154082</v>
      </c>
      <c r="M40" s="81">
        <v>1465442</v>
      </c>
      <c r="N40" s="77">
        <f t="shared" si="10"/>
        <v>5.2466354860854265</v>
      </c>
    </row>
    <row r="41" spans="1:21" ht="15" customHeight="1" x14ac:dyDescent="0.25">
      <c r="A41" s="20" t="s">
        <v>3</v>
      </c>
      <c r="B41" s="110">
        <v>552228</v>
      </c>
      <c r="C41" s="105">
        <v>349847</v>
      </c>
      <c r="D41" s="111">
        <v>848885</v>
      </c>
      <c r="E41" s="110">
        <v>591649</v>
      </c>
      <c r="F41" s="105">
        <v>349091</v>
      </c>
      <c r="G41" s="106">
        <f t="shared" si="9"/>
        <v>0.69482742322202518</v>
      </c>
      <c r="H41" s="30"/>
      <c r="I41" s="101">
        <v>2308905</v>
      </c>
      <c r="J41" s="102">
        <v>1225005</v>
      </c>
      <c r="K41" s="103">
        <v>3981523</v>
      </c>
      <c r="L41" s="101">
        <v>3724493</v>
      </c>
      <c r="M41" s="102">
        <v>1464995</v>
      </c>
      <c r="N41" s="77">
        <f t="shared" si="10"/>
        <v>1.5423247178318016</v>
      </c>
      <c r="P41" s="25"/>
      <c r="Q41" s="25"/>
      <c r="R41" s="25"/>
      <c r="S41" s="25"/>
      <c r="T41" s="25"/>
      <c r="U41" s="25"/>
    </row>
    <row r="42" spans="1:21" ht="15" customHeight="1" x14ac:dyDescent="0.25">
      <c r="A42" s="20" t="s">
        <v>10</v>
      </c>
      <c r="B42" s="110">
        <v>14942</v>
      </c>
      <c r="C42" s="105">
        <v>161378</v>
      </c>
      <c r="D42" s="111">
        <v>180843</v>
      </c>
      <c r="E42" s="110">
        <v>226742</v>
      </c>
      <c r="F42" s="74">
        <v>49713</v>
      </c>
      <c r="G42" s="106">
        <f t="shared" si="9"/>
        <v>3.5610202562709956</v>
      </c>
      <c r="H42" s="30"/>
      <c r="I42" s="100">
        <v>130747</v>
      </c>
      <c r="J42" s="102">
        <v>828390</v>
      </c>
      <c r="K42" s="103">
        <v>1141509</v>
      </c>
      <c r="L42" s="101">
        <v>1640608</v>
      </c>
      <c r="M42" s="81">
        <v>360696</v>
      </c>
      <c r="N42" s="77">
        <f t="shared" si="10"/>
        <v>3.5484507729500745</v>
      </c>
    </row>
    <row r="43" spans="1:21" ht="15" customHeight="1" x14ac:dyDescent="0.25">
      <c r="A43" s="20" t="s">
        <v>7</v>
      </c>
      <c r="B43" s="110">
        <v>65837</v>
      </c>
      <c r="C43" s="74">
        <v>313977</v>
      </c>
      <c r="D43" s="93">
        <v>256923</v>
      </c>
      <c r="E43" s="92">
        <v>207626</v>
      </c>
      <c r="F43" s="74">
        <v>165041</v>
      </c>
      <c r="G43" s="106">
        <f t="shared" si="9"/>
        <v>0.25802679334226042</v>
      </c>
      <c r="H43" s="30"/>
      <c r="I43" s="100">
        <v>467759</v>
      </c>
      <c r="J43" s="102">
        <v>2163099</v>
      </c>
      <c r="K43" s="118">
        <v>1743325</v>
      </c>
      <c r="L43" s="100">
        <v>1299163</v>
      </c>
      <c r="M43" s="81">
        <v>1140798</v>
      </c>
      <c r="N43" s="77">
        <f t="shared" si="10"/>
        <v>0.13881949302155158</v>
      </c>
      <c r="P43" s="25"/>
      <c r="Q43" s="25"/>
      <c r="R43" s="25"/>
      <c r="S43" s="25"/>
      <c r="T43" s="25"/>
      <c r="U43" s="25"/>
    </row>
    <row r="44" spans="1:21" ht="15" customHeight="1" x14ac:dyDescent="0.25">
      <c r="A44" s="20" t="s">
        <v>5</v>
      </c>
      <c r="B44" s="110">
        <v>3</v>
      </c>
      <c r="C44" s="105">
        <v>15483</v>
      </c>
      <c r="D44" s="93">
        <v>0</v>
      </c>
      <c r="E44" s="92">
        <v>23114</v>
      </c>
      <c r="F44" s="74">
        <v>0</v>
      </c>
      <c r="G44" s="106" t="s">
        <v>28</v>
      </c>
      <c r="H44" s="30"/>
      <c r="I44" s="101">
        <v>40</v>
      </c>
      <c r="J44" s="102">
        <v>135476</v>
      </c>
      <c r="K44" s="103">
        <v>0</v>
      </c>
      <c r="L44" s="100">
        <v>186400</v>
      </c>
      <c r="M44" s="80">
        <v>0</v>
      </c>
      <c r="N44" s="106" t="s">
        <v>28</v>
      </c>
    </row>
    <row r="45" spans="1:21" ht="15" customHeight="1" x14ac:dyDescent="0.25">
      <c r="A45" s="20" t="s">
        <v>12</v>
      </c>
      <c r="B45" s="92">
        <v>0</v>
      </c>
      <c r="C45" s="105">
        <v>0</v>
      </c>
      <c r="D45" s="93">
        <v>0</v>
      </c>
      <c r="E45" s="92">
        <v>3640</v>
      </c>
      <c r="F45" s="74">
        <v>0</v>
      </c>
      <c r="G45" s="106" t="s">
        <v>28</v>
      </c>
      <c r="H45" s="30"/>
      <c r="I45" s="100">
        <v>0</v>
      </c>
      <c r="J45" s="81">
        <v>0</v>
      </c>
      <c r="K45" s="103">
        <v>0</v>
      </c>
      <c r="L45" s="100">
        <v>44192</v>
      </c>
      <c r="M45" s="81">
        <v>0</v>
      </c>
      <c r="N45" s="106" t="s">
        <v>28</v>
      </c>
      <c r="P45" s="25"/>
      <c r="Q45" s="25"/>
      <c r="R45" s="25"/>
      <c r="S45" s="25"/>
      <c r="T45" s="25"/>
      <c r="U45" s="25"/>
    </row>
    <row r="46" spans="1:21" ht="15" customHeight="1" x14ac:dyDescent="0.25">
      <c r="A46" s="20" t="s">
        <v>17</v>
      </c>
      <c r="B46" s="92">
        <v>4</v>
      </c>
      <c r="C46" s="74">
        <v>0</v>
      </c>
      <c r="D46" s="93">
        <v>0</v>
      </c>
      <c r="E46" s="92">
        <v>0</v>
      </c>
      <c r="F46" s="74">
        <v>0</v>
      </c>
      <c r="G46" s="106" t="s">
        <v>28</v>
      </c>
      <c r="H46" s="30"/>
      <c r="I46" s="101">
        <v>35</v>
      </c>
      <c r="J46" s="81">
        <v>0</v>
      </c>
      <c r="K46" s="118">
        <v>0</v>
      </c>
      <c r="L46" s="100">
        <v>0</v>
      </c>
      <c r="M46" s="81">
        <v>0</v>
      </c>
      <c r="N46" s="106" t="s">
        <v>28</v>
      </c>
    </row>
    <row r="47" spans="1:21" ht="15" customHeight="1" x14ac:dyDescent="0.25">
      <c r="A47" s="20" t="s">
        <v>14</v>
      </c>
      <c r="B47" s="92">
        <v>2</v>
      </c>
      <c r="C47" s="74">
        <v>10</v>
      </c>
      <c r="D47" s="93">
        <v>0</v>
      </c>
      <c r="E47" s="92">
        <v>0</v>
      </c>
      <c r="F47" s="74">
        <v>0</v>
      </c>
      <c r="G47" s="106" t="s">
        <v>28</v>
      </c>
      <c r="H47" s="30"/>
      <c r="I47" s="101">
        <v>34</v>
      </c>
      <c r="J47" s="81">
        <v>49</v>
      </c>
      <c r="K47" s="118">
        <v>0</v>
      </c>
      <c r="L47" s="100">
        <v>0</v>
      </c>
      <c r="M47" s="81">
        <v>0</v>
      </c>
      <c r="N47" s="106" t="s">
        <v>28</v>
      </c>
      <c r="P47" s="25"/>
      <c r="Q47" s="25"/>
      <c r="R47" s="25"/>
      <c r="S47" s="25"/>
      <c r="T47" s="25"/>
      <c r="U47" s="25"/>
    </row>
    <row r="48" spans="1:21" s="25" customFormat="1" ht="15" customHeight="1" x14ac:dyDescent="0.25">
      <c r="A48" s="43" t="s">
        <v>47</v>
      </c>
      <c r="B48" s="94">
        <v>2806400</v>
      </c>
      <c r="C48" s="95">
        <v>2902241</v>
      </c>
      <c r="D48" s="96">
        <v>8274146</v>
      </c>
      <c r="E48" s="94">
        <v>10038250</v>
      </c>
      <c r="F48" s="45">
        <v>3031705</v>
      </c>
      <c r="G48" s="47">
        <f t="shared" si="0"/>
        <v>2.3110906239228419</v>
      </c>
      <c r="H48" s="30"/>
      <c r="I48" s="87">
        <v>14764659</v>
      </c>
      <c r="J48" s="88">
        <v>15973419</v>
      </c>
      <c r="K48" s="104">
        <v>45526889</v>
      </c>
      <c r="L48" s="87">
        <v>61520452</v>
      </c>
      <c r="M48" s="88">
        <v>15549101</v>
      </c>
      <c r="N48" s="78">
        <f t="shared" si="4"/>
        <v>2.9565279047322415</v>
      </c>
      <c r="P48" s="4"/>
      <c r="Q48" s="4"/>
      <c r="R48" s="4"/>
      <c r="S48" s="4"/>
      <c r="T48" s="4"/>
      <c r="U48" s="4"/>
    </row>
    <row r="49" spans="1:21" ht="15" customHeight="1" x14ac:dyDescent="0.25">
      <c r="A49" s="22" t="s">
        <v>29</v>
      </c>
      <c r="B49" s="51">
        <v>170074930</v>
      </c>
      <c r="C49" s="52">
        <v>174118807</v>
      </c>
      <c r="D49" s="53">
        <v>152139307</v>
      </c>
      <c r="E49" s="51">
        <v>95464799</v>
      </c>
      <c r="F49" s="52">
        <v>77687042</v>
      </c>
      <c r="G49" s="39">
        <f t="shared" si="0"/>
        <v>0.22883812463859804</v>
      </c>
      <c r="H49" s="30"/>
      <c r="I49" s="54">
        <v>1335136803</v>
      </c>
      <c r="J49" s="55">
        <v>1318691960</v>
      </c>
      <c r="K49" s="56">
        <v>1217381169</v>
      </c>
      <c r="L49" s="54">
        <v>778110141</v>
      </c>
      <c r="M49" s="55">
        <v>610750983</v>
      </c>
      <c r="N49" s="9">
        <f t="shared" si="4"/>
        <v>0.27402192163152034</v>
      </c>
      <c r="P49" s="25"/>
      <c r="Q49" s="25"/>
      <c r="R49" s="25"/>
      <c r="S49" s="25"/>
      <c r="T49" s="25"/>
      <c r="U49" s="25"/>
    </row>
    <row r="50" spans="1:21" ht="15" customHeight="1" x14ac:dyDescent="0.25">
      <c r="A50" s="63" t="s">
        <v>26</v>
      </c>
      <c r="B50" s="129">
        <f t="shared" ref="B50:D50" si="11">+B48/B49</f>
        <v>1.6500962252343716E-2</v>
      </c>
      <c r="C50" s="69">
        <f t="shared" si="11"/>
        <v>1.6668164973126655E-2</v>
      </c>
      <c r="D50" s="70">
        <f t="shared" si="11"/>
        <v>5.4385327257997829E-2</v>
      </c>
      <c r="E50" s="129">
        <f t="shared" ref="E50:F50" si="12">+E48/E49</f>
        <v>0.10515132389269473</v>
      </c>
      <c r="F50" s="69">
        <f t="shared" si="12"/>
        <v>3.90245904844723E-2</v>
      </c>
      <c r="G50" s="71"/>
      <c r="H50" s="30"/>
      <c r="I50" s="129">
        <v>1.1058536448717758E-2</v>
      </c>
      <c r="J50" s="69">
        <v>1.2113078326495597E-2</v>
      </c>
      <c r="K50" s="70">
        <v>3.7377290776443146E-2</v>
      </c>
      <c r="L50" s="129">
        <f t="shared" ref="L50" si="13">+L48/L49</f>
        <v>7.9063938070433146E-2</v>
      </c>
      <c r="M50" s="69">
        <f>+M48/M49</f>
        <v>2.5458986449146657E-2</v>
      </c>
      <c r="N50" s="72"/>
    </row>
    <row r="51" spans="1:21" ht="15" x14ac:dyDescent="0.25">
      <c r="A51" s="112"/>
      <c r="B51" s="37"/>
      <c r="C51" s="37"/>
      <c r="D51" s="37"/>
      <c r="E51" s="37"/>
      <c r="F51" s="37"/>
      <c r="G51" s="59"/>
      <c r="H51" s="30"/>
      <c r="I51" s="37"/>
      <c r="J51" s="37"/>
      <c r="K51" s="37"/>
      <c r="L51" s="37"/>
      <c r="M51" s="37"/>
      <c r="N51" s="30"/>
      <c r="P51" s="25"/>
      <c r="Q51" s="25"/>
      <c r="R51" s="25"/>
      <c r="S51" s="25"/>
      <c r="T51" s="25"/>
      <c r="U51" s="25"/>
    </row>
    <row r="52" spans="1:21" ht="15" x14ac:dyDescent="0.25">
      <c r="A52" s="20" t="s">
        <v>0</v>
      </c>
      <c r="B52" s="37"/>
      <c r="C52" s="37"/>
      <c r="D52" s="37"/>
      <c r="E52" s="37"/>
      <c r="F52" s="37"/>
      <c r="G52" s="37"/>
      <c r="H52" s="30"/>
      <c r="I52" s="37"/>
      <c r="J52" s="37"/>
      <c r="K52" s="37"/>
      <c r="L52" s="37"/>
      <c r="M52" s="37"/>
      <c r="N52" s="30"/>
    </row>
    <row r="53" spans="1:21" ht="15" x14ac:dyDescent="0.25">
      <c r="H53" s="30"/>
      <c r="I53" s="4"/>
      <c r="J53" s="4"/>
      <c r="K53" s="4"/>
      <c r="L53" s="4"/>
      <c r="M53" s="4"/>
      <c r="N53" s="4"/>
      <c r="P53" s="25"/>
      <c r="Q53" s="25"/>
      <c r="R53" s="25"/>
      <c r="S53" s="25"/>
      <c r="T53" s="25"/>
      <c r="U53" s="25"/>
    </row>
    <row r="54" spans="1:21" ht="15" x14ac:dyDescent="0.25">
      <c r="A54" s="16"/>
      <c r="H54" s="30"/>
      <c r="I54" s="4"/>
      <c r="J54" s="4"/>
      <c r="K54" s="4"/>
      <c r="L54" s="4"/>
      <c r="M54" s="4"/>
      <c r="N54" s="4"/>
    </row>
    <row r="55" spans="1:21" ht="15" x14ac:dyDescent="0.25">
      <c r="H55" s="30"/>
      <c r="I55" s="4"/>
      <c r="J55" s="4"/>
      <c r="K55" s="4"/>
      <c r="L55" s="4"/>
      <c r="M55" s="4"/>
      <c r="N55" s="4"/>
      <c r="P55" s="25"/>
      <c r="Q55" s="25"/>
      <c r="R55" s="25"/>
      <c r="S55" s="25"/>
      <c r="T55" s="25"/>
      <c r="U55" s="25"/>
    </row>
    <row r="56" spans="1:21" ht="15" x14ac:dyDescent="0.25">
      <c r="A56" s="16"/>
      <c r="C56" s="165"/>
      <c r="D56" s="165"/>
      <c r="H56" s="30"/>
      <c r="I56" s="4"/>
      <c r="J56" s="4"/>
      <c r="K56" s="4"/>
      <c r="L56" s="4"/>
      <c r="M56" s="4"/>
      <c r="N56" s="4"/>
    </row>
    <row r="57" spans="1:21" ht="15" x14ac:dyDescent="0.25">
      <c r="C57" s="165"/>
      <c r="D57" s="165"/>
      <c r="H57" s="30"/>
      <c r="I57" s="4"/>
      <c r="J57" s="4"/>
      <c r="K57" s="4"/>
      <c r="L57" s="4"/>
      <c r="M57" s="4"/>
      <c r="N57" s="4"/>
      <c r="P57" s="25"/>
      <c r="Q57" s="25"/>
      <c r="R57" s="25"/>
      <c r="S57" s="25"/>
      <c r="T57" s="25"/>
      <c r="U57" s="25"/>
    </row>
    <row r="58" spans="1:21" ht="15" x14ac:dyDescent="0.25">
      <c r="A58" s="16"/>
      <c r="C58" s="165"/>
      <c r="D58" s="165"/>
      <c r="H58" s="30"/>
      <c r="I58" s="4"/>
      <c r="J58" s="4"/>
      <c r="K58" s="4"/>
      <c r="L58" s="4"/>
      <c r="M58" s="4"/>
      <c r="N58" s="4"/>
    </row>
    <row r="59" spans="1:21" ht="15" x14ac:dyDescent="0.25">
      <c r="C59" s="165"/>
      <c r="D59" s="165"/>
      <c r="H59" s="30"/>
      <c r="I59" s="4"/>
      <c r="J59" s="4"/>
      <c r="K59" s="4"/>
      <c r="L59" s="4"/>
      <c r="M59" s="4"/>
      <c r="N59" s="4"/>
    </row>
    <row r="60" spans="1:21" ht="15" x14ac:dyDescent="0.25">
      <c r="A60" s="16"/>
      <c r="H60" s="30"/>
      <c r="I60" s="4"/>
      <c r="J60" s="4"/>
      <c r="K60" s="4"/>
      <c r="L60" s="4"/>
      <c r="M60" s="4"/>
      <c r="N60" s="4"/>
    </row>
    <row r="61" spans="1:21" ht="15" x14ac:dyDescent="0.25">
      <c r="H61" s="30"/>
      <c r="I61" s="4"/>
      <c r="J61" s="4"/>
      <c r="K61" s="4"/>
      <c r="L61" s="4"/>
      <c r="M61" s="4"/>
      <c r="N61" s="4"/>
    </row>
    <row r="62" spans="1:21" ht="15" x14ac:dyDescent="0.25">
      <c r="A62" s="58"/>
      <c r="H62" s="4"/>
      <c r="I62" s="4"/>
      <c r="J62" s="4"/>
      <c r="K62" s="4"/>
      <c r="L62" s="4"/>
      <c r="M62" s="4"/>
      <c r="N62" s="4"/>
    </row>
    <row r="63" spans="1:21" ht="15" x14ac:dyDescent="0.25">
      <c r="A63" s="58"/>
      <c r="H63" s="4"/>
      <c r="I63" s="4"/>
      <c r="J63" s="4"/>
      <c r="K63" s="4"/>
      <c r="L63" s="4"/>
      <c r="M63" s="4"/>
      <c r="N63" s="4"/>
    </row>
    <row r="64" spans="1:21" ht="15" x14ac:dyDescent="0.25">
      <c r="A64" s="58"/>
      <c r="H64" s="4"/>
      <c r="I64" s="4"/>
      <c r="J64" s="4"/>
      <c r="K64" s="4"/>
      <c r="L64" s="4"/>
      <c r="M64" s="4"/>
      <c r="N64" s="4"/>
    </row>
    <row r="65" spans="1:14" ht="15" x14ac:dyDescent="0.25">
      <c r="A65" s="58"/>
      <c r="H65" s="4"/>
      <c r="I65" s="4"/>
      <c r="J65" s="4"/>
      <c r="K65" s="4"/>
      <c r="L65" s="4"/>
      <c r="M65" s="4"/>
      <c r="N65" s="4"/>
    </row>
    <row r="66" spans="1:14" ht="15" x14ac:dyDescent="0.25">
      <c r="A66" s="58"/>
      <c r="H66" s="4"/>
      <c r="I66" s="4"/>
      <c r="J66" s="4"/>
      <c r="K66" s="4"/>
      <c r="L66" s="4"/>
      <c r="M66" s="4"/>
      <c r="N66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  <ignoredErrors>
    <ignoredError sqref="C4 J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21.140625" style="4" customWidth="1"/>
    <col min="2" max="4" width="13.42578125" style="4" bestFit="1" customWidth="1"/>
    <col min="5" max="5" width="15.140625" style="4" customWidth="1"/>
    <col min="6" max="6" width="15.42578125" style="4" customWidth="1"/>
    <col min="7" max="7" width="7.85546875" style="4" bestFit="1" customWidth="1"/>
    <col min="8" max="8" width="1.7109375" style="4" customWidth="1"/>
    <col min="9" max="11" width="14.140625" style="4" bestFit="1" customWidth="1"/>
    <col min="12" max="12" width="15.5703125" style="4" customWidth="1"/>
    <col min="13" max="13" width="15.28515625" style="4" customWidth="1"/>
    <col min="14" max="14" width="6.570312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4" ht="21" x14ac:dyDescent="0.35">
      <c r="A1" s="156" t="s">
        <v>30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s="122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 s="122" customFormat="1" ht="15" x14ac:dyDescent="0.25">
      <c r="A3" s="2"/>
      <c r="B3" s="161" t="s">
        <v>22</v>
      </c>
      <c r="C3" s="162"/>
      <c r="D3" s="163"/>
      <c r="E3" s="162"/>
      <c r="F3" s="162"/>
      <c r="G3" s="164"/>
      <c r="H3" s="2"/>
      <c r="I3" s="161" t="s">
        <v>23</v>
      </c>
      <c r="J3" s="162"/>
      <c r="K3" s="163"/>
      <c r="L3" s="162"/>
      <c r="M3" s="162"/>
      <c r="N3" s="164"/>
    </row>
    <row r="4" spans="1:14" s="122" customFormat="1" ht="30" x14ac:dyDescent="0.25">
      <c r="A4" s="2"/>
      <c r="B4" s="134">
        <v>2017</v>
      </c>
      <c r="C4" s="135" t="s">
        <v>38</v>
      </c>
      <c r="D4" s="125">
        <v>2019</v>
      </c>
      <c r="E4" s="136" t="s">
        <v>45</v>
      </c>
      <c r="F4" s="136" t="s">
        <v>46</v>
      </c>
      <c r="G4" s="136" t="s">
        <v>44</v>
      </c>
      <c r="H4" s="57"/>
      <c r="I4" s="134">
        <v>2017</v>
      </c>
      <c r="J4" s="134" t="s">
        <v>38</v>
      </c>
      <c r="K4" s="135">
        <v>2019</v>
      </c>
      <c r="L4" s="136" t="s">
        <v>45</v>
      </c>
      <c r="M4" s="136" t="s">
        <v>46</v>
      </c>
      <c r="N4" s="136" t="s">
        <v>44</v>
      </c>
    </row>
    <row r="5" spans="1:14" s="122" customFormat="1" ht="15" customHeight="1" x14ac:dyDescent="0.25">
      <c r="A5" s="12" t="s">
        <v>31</v>
      </c>
      <c r="B5" s="62"/>
      <c r="C5" s="5"/>
      <c r="D5" s="32"/>
      <c r="E5" s="130"/>
      <c r="F5" s="21"/>
      <c r="G5" s="18"/>
      <c r="H5" s="57"/>
      <c r="I5" s="73"/>
      <c r="J5" s="11"/>
      <c r="K5" s="61"/>
      <c r="L5" s="15"/>
      <c r="M5" s="11"/>
      <c r="N5" s="18"/>
    </row>
    <row r="6" spans="1:14" s="122" customFormat="1" ht="15" customHeight="1" x14ac:dyDescent="0.25">
      <c r="A6" s="7" t="s">
        <v>6</v>
      </c>
      <c r="B6" s="108">
        <v>647505</v>
      </c>
      <c r="C6" s="75">
        <v>810383</v>
      </c>
      <c r="D6" s="113">
        <v>1329249</v>
      </c>
      <c r="E6" s="108">
        <v>199632</v>
      </c>
      <c r="F6" s="75">
        <v>606894</v>
      </c>
      <c r="G6" s="77">
        <f t="shared" ref="G6:G36" si="0">(E6-F6)/F6</f>
        <v>-0.67105952604573449</v>
      </c>
      <c r="H6" s="57"/>
      <c r="I6" s="82">
        <v>1833296</v>
      </c>
      <c r="J6" s="83">
        <v>2248713</v>
      </c>
      <c r="K6" s="84">
        <v>4037323</v>
      </c>
      <c r="L6" s="139">
        <v>663448</v>
      </c>
      <c r="M6" s="117">
        <v>1868419</v>
      </c>
      <c r="N6" s="77">
        <f t="shared" ref="N6:N11" si="1">(L6-M6)/M6</f>
        <v>-0.64491476483593879</v>
      </c>
    </row>
    <row r="7" spans="1:14" s="122" customFormat="1" ht="15" customHeight="1" x14ac:dyDescent="0.25">
      <c r="A7" s="7" t="s">
        <v>37</v>
      </c>
      <c r="B7" s="108">
        <v>195983</v>
      </c>
      <c r="C7" s="75">
        <v>102921</v>
      </c>
      <c r="D7" s="113">
        <v>256162</v>
      </c>
      <c r="E7" s="92">
        <v>101808</v>
      </c>
      <c r="F7" s="74">
        <v>25993</v>
      </c>
      <c r="G7" s="77">
        <f t="shared" si="0"/>
        <v>2.916746816450583</v>
      </c>
      <c r="H7" s="57"/>
      <c r="I7" s="82">
        <v>545864</v>
      </c>
      <c r="J7" s="83">
        <v>288665</v>
      </c>
      <c r="K7" s="84">
        <v>699020</v>
      </c>
      <c r="L7" s="133">
        <v>258106</v>
      </c>
      <c r="M7" s="80">
        <v>71241</v>
      </c>
      <c r="N7" s="77">
        <f t="shared" si="1"/>
        <v>2.622997992728906</v>
      </c>
    </row>
    <row r="8" spans="1:14" s="122" customFormat="1" ht="15" customHeight="1" x14ac:dyDescent="0.25">
      <c r="A8" s="7" t="s">
        <v>1</v>
      </c>
      <c r="B8" s="108">
        <v>103583</v>
      </c>
      <c r="C8" s="75">
        <v>54595</v>
      </c>
      <c r="D8" s="113">
        <v>317520</v>
      </c>
      <c r="E8" s="109">
        <v>79454</v>
      </c>
      <c r="F8" s="75">
        <v>126499</v>
      </c>
      <c r="G8" s="77">
        <f t="shared" si="0"/>
        <v>-0.37190017312389823</v>
      </c>
      <c r="H8" s="57"/>
      <c r="I8" s="82">
        <v>789400</v>
      </c>
      <c r="J8" s="83">
        <v>385498</v>
      </c>
      <c r="K8" s="84">
        <v>2120210</v>
      </c>
      <c r="L8" s="133">
        <v>535069</v>
      </c>
      <c r="M8" s="117">
        <v>804131</v>
      </c>
      <c r="N8" s="77">
        <f t="shared" si="1"/>
        <v>-0.33459971074364747</v>
      </c>
    </row>
    <row r="9" spans="1:14" s="122" customFormat="1" ht="15" customHeight="1" x14ac:dyDescent="0.25">
      <c r="A9" s="7" t="s">
        <v>3</v>
      </c>
      <c r="B9" s="108">
        <v>177168</v>
      </c>
      <c r="C9" s="75">
        <v>165958</v>
      </c>
      <c r="D9" s="113">
        <v>174203</v>
      </c>
      <c r="E9" s="108">
        <v>73868</v>
      </c>
      <c r="F9" s="75">
        <v>86581</v>
      </c>
      <c r="G9" s="77">
        <f t="shared" si="0"/>
        <v>-0.14683360090551045</v>
      </c>
      <c r="H9" s="57"/>
      <c r="I9" s="82">
        <v>662670</v>
      </c>
      <c r="J9" s="83">
        <v>617597</v>
      </c>
      <c r="K9" s="84">
        <v>572630</v>
      </c>
      <c r="L9" s="139">
        <v>303699</v>
      </c>
      <c r="M9" s="117">
        <v>321971</v>
      </c>
      <c r="N9" s="77">
        <f t="shared" si="1"/>
        <v>-5.6750452680520917E-2</v>
      </c>
    </row>
    <row r="10" spans="1:14" s="122" customFormat="1" ht="15" customHeight="1" x14ac:dyDescent="0.25">
      <c r="A10" s="7" t="s">
        <v>8</v>
      </c>
      <c r="B10" s="108">
        <v>50094</v>
      </c>
      <c r="C10" s="75">
        <v>93679</v>
      </c>
      <c r="D10" s="113">
        <v>89442</v>
      </c>
      <c r="E10" s="108">
        <v>35273</v>
      </c>
      <c r="F10" s="75">
        <v>0</v>
      </c>
      <c r="G10" s="77" t="s">
        <v>28</v>
      </c>
      <c r="H10" s="57"/>
      <c r="I10" s="82">
        <v>92202</v>
      </c>
      <c r="J10" s="83">
        <v>301361</v>
      </c>
      <c r="K10" s="84">
        <v>263904</v>
      </c>
      <c r="L10" s="139">
        <v>116444</v>
      </c>
      <c r="M10" s="117">
        <v>0</v>
      </c>
      <c r="N10" s="77" t="s">
        <v>28</v>
      </c>
    </row>
    <row r="11" spans="1:14" s="122" customFormat="1" ht="15" customHeight="1" x14ac:dyDescent="0.25">
      <c r="A11" s="7" t="s">
        <v>7</v>
      </c>
      <c r="B11" s="108">
        <v>59100</v>
      </c>
      <c r="C11" s="75">
        <v>43439</v>
      </c>
      <c r="D11" s="113">
        <v>108084</v>
      </c>
      <c r="E11" s="92">
        <v>26521</v>
      </c>
      <c r="F11" s="75">
        <v>24484</v>
      </c>
      <c r="G11" s="77">
        <f t="shared" si="0"/>
        <v>8.3197190001633725E-2</v>
      </c>
      <c r="H11" s="57"/>
      <c r="I11" s="82">
        <v>326070</v>
      </c>
      <c r="J11" s="83">
        <v>254098</v>
      </c>
      <c r="K11" s="84">
        <v>557647</v>
      </c>
      <c r="L11" s="133">
        <v>157288</v>
      </c>
      <c r="M11" s="117">
        <v>151055</v>
      </c>
      <c r="N11" s="77">
        <f t="shared" si="1"/>
        <v>4.1263116083545728E-2</v>
      </c>
    </row>
    <row r="12" spans="1:14" s="122" customFormat="1" ht="15" customHeight="1" x14ac:dyDescent="0.25">
      <c r="A12" s="7" t="s">
        <v>5</v>
      </c>
      <c r="B12" s="108">
        <v>0</v>
      </c>
      <c r="C12" s="75">
        <v>5532</v>
      </c>
      <c r="D12" s="113">
        <v>3761</v>
      </c>
      <c r="E12" s="92">
        <v>0</v>
      </c>
      <c r="F12" s="107">
        <v>0</v>
      </c>
      <c r="G12" s="77" t="s">
        <v>28</v>
      </c>
      <c r="H12" s="57"/>
      <c r="I12" s="82">
        <v>0</v>
      </c>
      <c r="J12" s="83">
        <v>38868</v>
      </c>
      <c r="K12" s="84">
        <v>26416</v>
      </c>
      <c r="L12" s="133">
        <v>0</v>
      </c>
      <c r="M12" s="80">
        <v>0</v>
      </c>
      <c r="N12" s="77" t="s">
        <v>28</v>
      </c>
    </row>
    <row r="13" spans="1:14" s="122" customFormat="1" ht="15" customHeight="1" x14ac:dyDescent="0.25">
      <c r="A13" s="7" t="s">
        <v>16</v>
      </c>
      <c r="B13" s="108">
        <v>1</v>
      </c>
      <c r="C13" s="75">
        <v>0</v>
      </c>
      <c r="D13" s="93">
        <v>0</v>
      </c>
      <c r="E13" s="92">
        <v>0</v>
      </c>
      <c r="F13" s="74">
        <v>0</v>
      </c>
      <c r="G13" s="77" t="s">
        <v>28</v>
      </c>
      <c r="H13" s="57"/>
      <c r="I13" s="82">
        <v>1</v>
      </c>
      <c r="J13" s="83">
        <v>0</v>
      </c>
      <c r="K13" s="118">
        <v>0</v>
      </c>
      <c r="L13" s="100">
        <v>0</v>
      </c>
      <c r="M13" s="81">
        <v>0</v>
      </c>
      <c r="N13" s="77" t="s">
        <v>28</v>
      </c>
    </row>
    <row r="14" spans="1:14" s="122" customFormat="1" ht="15" customHeight="1" x14ac:dyDescent="0.25">
      <c r="A14" s="7" t="s">
        <v>2</v>
      </c>
      <c r="B14" s="92">
        <v>0</v>
      </c>
      <c r="C14" s="74">
        <v>37876</v>
      </c>
      <c r="D14" s="113">
        <v>0</v>
      </c>
      <c r="E14" s="92">
        <v>0</v>
      </c>
      <c r="F14" s="107">
        <v>0</v>
      </c>
      <c r="G14" s="77" t="s">
        <v>28</v>
      </c>
      <c r="H14" s="57"/>
      <c r="I14" s="100">
        <v>0</v>
      </c>
      <c r="J14" s="81">
        <v>110802</v>
      </c>
      <c r="K14" s="84">
        <v>0</v>
      </c>
      <c r="L14" s="133">
        <v>0</v>
      </c>
      <c r="M14" s="80">
        <v>0</v>
      </c>
      <c r="N14" s="77" t="s">
        <v>28</v>
      </c>
    </row>
    <row r="15" spans="1:14" s="122" customFormat="1" ht="15" customHeight="1" x14ac:dyDescent="0.25">
      <c r="A15" s="7" t="s">
        <v>4</v>
      </c>
      <c r="B15" s="108">
        <v>59127</v>
      </c>
      <c r="C15" s="74">
        <v>207526</v>
      </c>
      <c r="D15" s="93">
        <v>160138</v>
      </c>
      <c r="E15" s="92">
        <v>0</v>
      </c>
      <c r="F15" s="74">
        <v>91159</v>
      </c>
      <c r="G15" s="77" t="s">
        <v>28</v>
      </c>
      <c r="H15" s="57"/>
      <c r="I15" s="82">
        <v>172451</v>
      </c>
      <c r="J15" s="81">
        <v>406907</v>
      </c>
      <c r="K15" s="118">
        <v>499641</v>
      </c>
      <c r="L15" s="100">
        <v>0</v>
      </c>
      <c r="M15" s="81">
        <v>229399</v>
      </c>
      <c r="N15" s="77" t="s">
        <v>28</v>
      </c>
    </row>
    <row r="16" spans="1:14" s="122" customFormat="1" ht="15" customHeight="1" x14ac:dyDescent="0.25">
      <c r="A16" s="7" t="s">
        <v>9</v>
      </c>
      <c r="B16" s="92">
        <v>0</v>
      </c>
      <c r="C16" s="74">
        <v>25007</v>
      </c>
      <c r="D16" s="113">
        <v>0</v>
      </c>
      <c r="E16" s="92">
        <v>0</v>
      </c>
      <c r="F16" s="107">
        <v>0</v>
      </c>
      <c r="G16" s="77" t="s">
        <v>28</v>
      </c>
      <c r="H16" s="57"/>
      <c r="I16" s="100">
        <v>0</v>
      </c>
      <c r="J16" s="81">
        <v>109449</v>
      </c>
      <c r="K16" s="84">
        <v>0</v>
      </c>
      <c r="L16" s="100">
        <v>0</v>
      </c>
      <c r="M16" s="80">
        <v>0</v>
      </c>
      <c r="N16" s="77" t="s">
        <v>28</v>
      </c>
    </row>
    <row r="17" spans="1:24" s="123" customFormat="1" ht="15" customHeight="1" x14ac:dyDescent="0.25">
      <c r="A17" s="12" t="s">
        <v>41</v>
      </c>
      <c r="B17" s="114">
        <v>1292561</v>
      </c>
      <c r="C17" s="115">
        <v>1546916</v>
      </c>
      <c r="D17" s="116">
        <v>2438559</v>
      </c>
      <c r="E17" s="114">
        <v>516556</v>
      </c>
      <c r="F17" s="115">
        <v>961610</v>
      </c>
      <c r="G17" s="50">
        <f t="shared" si="0"/>
        <v>-0.46282172606358085</v>
      </c>
      <c r="H17" s="57"/>
      <c r="I17" s="119">
        <v>4421954</v>
      </c>
      <c r="J17" s="120">
        <v>4761958</v>
      </c>
      <c r="K17" s="121">
        <v>8776791</v>
      </c>
      <c r="L17" s="119">
        <v>2034054</v>
      </c>
      <c r="M17" s="120">
        <v>3446216</v>
      </c>
      <c r="N17" s="78">
        <f t="shared" ref="N17:N36" si="2">(L17-M17)/M17</f>
        <v>-0.40977176125930587</v>
      </c>
      <c r="P17" s="122"/>
    </row>
    <row r="18" spans="1:24" s="123" customFormat="1" ht="15" customHeight="1" x14ac:dyDescent="0.25">
      <c r="A18" s="22" t="s">
        <v>32</v>
      </c>
      <c r="B18" s="97">
        <v>1286118064</v>
      </c>
      <c r="C18" s="98">
        <v>1262042589</v>
      </c>
      <c r="D18" s="99">
        <v>1262326384</v>
      </c>
      <c r="E18" s="97">
        <v>727680681</v>
      </c>
      <c r="F18" s="98">
        <v>650078749</v>
      </c>
      <c r="G18" s="9">
        <f t="shared" si="0"/>
        <v>0.11937312536269355</v>
      </c>
      <c r="H18" s="57"/>
      <c r="I18" s="89">
        <v>4017445990</v>
      </c>
      <c r="J18" s="90">
        <v>3857626313</v>
      </c>
      <c r="K18" s="132">
        <v>4247639548</v>
      </c>
      <c r="L18" s="89">
        <v>2532040193</v>
      </c>
      <c r="M18" s="90">
        <v>2129933220</v>
      </c>
      <c r="N18" s="79">
        <f t="shared" si="2"/>
        <v>0.18878853535135717</v>
      </c>
    </row>
    <row r="19" spans="1:24" s="123" customFormat="1" ht="15" customHeight="1" x14ac:dyDescent="0.25">
      <c r="A19" s="22" t="s">
        <v>26</v>
      </c>
      <c r="B19" s="40">
        <v>1.005009599180935E-3</v>
      </c>
      <c r="C19" s="41">
        <v>1.2257240868754865E-3</v>
      </c>
      <c r="D19" s="33">
        <v>1.9305689812152181E-3</v>
      </c>
      <c r="E19" s="40">
        <f>E17/E18</f>
        <v>7.0986631016524133E-4</v>
      </c>
      <c r="F19" s="41">
        <f>F17/F18</f>
        <v>1.4792207889878276E-3</v>
      </c>
      <c r="G19" s="9"/>
      <c r="H19" s="57"/>
      <c r="I19" s="40">
        <v>1.1006878526822459E-3</v>
      </c>
      <c r="J19" s="41">
        <v>1.2344269801231004E-3</v>
      </c>
      <c r="K19" s="33">
        <v>2.0640005252119337E-3</v>
      </c>
      <c r="L19" s="40">
        <f t="shared" ref="L19:M19" si="3">L17/L18</f>
        <v>8.0332611055041023E-4</v>
      </c>
      <c r="M19" s="41">
        <f t="shared" si="3"/>
        <v>1.6179925115210889E-3</v>
      </c>
      <c r="N19" s="9"/>
    </row>
    <row r="20" spans="1:24" s="122" customFormat="1" ht="15" customHeight="1" x14ac:dyDescent="0.25">
      <c r="A20" s="1"/>
      <c r="B20" s="17"/>
      <c r="C20" s="14"/>
      <c r="D20" s="29"/>
      <c r="E20" s="34"/>
      <c r="F20" s="30"/>
      <c r="G20" s="18"/>
      <c r="H20" s="57"/>
      <c r="I20" s="10"/>
      <c r="J20" s="6"/>
      <c r="K20" s="42"/>
      <c r="L20" s="10"/>
      <c r="M20" s="6"/>
      <c r="N20" s="18"/>
    </row>
    <row r="21" spans="1:24" s="122" customFormat="1" ht="15" customHeight="1" x14ac:dyDescent="0.25">
      <c r="A21" s="12" t="s">
        <v>34</v>
      </c>
      <c r="B21" s="8"/>
      <c r="C21" s="5"/>
      <c r="D21" s="31"/>
      <c r="E21" s="130"/>
      <c r="F21" s="21"/>
      <c r="G21" s="32"/>
      <c r="H21" s="57"/>
      <c r="I21" s="15"/>
      <c r="J21" s="11"/>
      <c r="K21" s="61"/>
      <c r="L21" s="15"/>
      <c r="M21" s="11"/>
      <c r="N21" s="32"/>
    </row>
    <row r="22" spans="1:24" s="124" customFormat="1" ht="15" customHeight="1" x14ac:dyDescent="0.25">
      <c r="A22" s="7" t="s">
        <v>7</v>
      </c>
      <c r="B22" s="92">
        <v>0</v>
      </c>
      <c r="C22" s="74">
        <v>0</v>
      </c>
      <c r="D22" s="93">
        <v>236</v>
      </c>
      <c r="E22" s="140">
        <v>0</v>
      </c>
      <c r="F22" s="74">
        <v>236</v>
      </c>
      <c r="G22" s="77" t="s">
        <v>28</v>
      </c>
      <c r="H22" s="57"/>
      <c r="I22" s="100">
        <v>0</v>
      </c>
      <c r="J22" s="81">
        <v>0</v>
      </c>
      <c r="K22" s="118">
        <v>1408</v>
      </c>
      <c r="L22" s="142">
        <v>0</v>
      </c>
      <c r="M22" s="81">
        <v>1408</v>
      </c>
      <c r="N22" s="77" t="s">
        <v>28</v>
      </c>
    </row>
    <row r="23" spans="1:24" s="123" customFormat="1" ht="15" customHeight="1" x14ac:dyDescent="0.25">
      <c r="A23" s="12" t="s">
        <v>42</v>
      </c>
      <c r="B23" s="94">
        <v>0</v>
      </c>
      <c r="C23" s="95">
        <v>0</v>
      </c>
      <c r="D23" s="96">
        <v>236</v>
      </c>
      <c r="E23" s="94">
        <v>0</v>
      </c>
      <c r="F23" s="95">
        <v>236</v>
      </c>
      <c r="G23" s="141" t="s">
        <v>28</v>
      </c>
      <c r="H23" s="57"/>
      <c r="I23" s="48">
        <v>0</v>
      </c>
      <c r="J23" s="49">
        <v>0</v>
      </c>
      <c r="K23" s="137">
        <v>1408</v>
      </c>
      <c r="L23" s="87">
        <v>0</v>
      </c>
      <c r="M23" s="88">
        <v>1408</v>
      </c>
      <c r="N23" s="141" t="s">
        <v>28</v>
      </c>
      <c r="P23" s="4"/>
      <c r="Q23" s="4"/>
      <c r="R23" s="4"/>
      <c r="S23" s="4"/>
      <c r="T23" s="4"/>
      <c r="U23" s="4"/>
      <c r="V23" s="4"/>
      <c r="W23" s="4"/>
      <c r="X23" s="4"/>
    </row>
    <row r="24" spans="1:24" s="123" customFormat="1" ht="15" customHeight="1" x14ac:dyDescent="0.25">
      <c r="A24" s="3" t="s">
        <v>33</v>
      </c>
      <c r="B24" s="19">
        <v>4192254</v>
      </c>
      <c r="C24" s="16">
        <v>4111954</v>
      </c>
      <c r="D24" s="13">
        <v>2411737</v>
      </c>
      <c r="E24" s="19">
        <v>1007075</v>
      </c>
      <c r="F24" s="16">
        <v>1456390</v>
      </c>
      <c r="G24" s="9">
        <f t="shared" si="0"/>
        <v>-0.30851282966787741</v>
      </c>
      <c r="H24" s="57"/>
      <c r="I24" s="23">
        <v>34332250</v>
      </c>
      <c r="J24" s="24">
        <v>37279933</v>
      </c>
      <c r="K24" s="138">
        <v>22053040</v>
      </c>
      <c r="L24" s="23">
        <v>8561802</v>
      </c>
      <c r="M24" s="24">
        <v>13366641</v>
      </c>
      <c r="N24" s="9">
        <f t="shared" ref="N24" si="4">(L24-M24)/M24</f>
        <v>-0.35946495458357863</v>
      </c>
      <c r="P24" s="4"/>
      <c r="Q24" s="4"/>
      <c r="R24" s="4"/>
      <c r="S24" s="4"/>
      <c r="T24" s="4"/>
      <c r="U24" s="4"/>
      <c r="V24" s="4"/>
      <c r="W24" s="4"/>
      <c r="X24" s="4"/>
    </row>
    <row r="25" spans="1:24" s="123" customFormat="1" ht="15" customHeight="1" x14ac:dyDescent="0.25">
      <c r="A25" s="3" t="s">
        <v>25</v>
      </c>
      <c r="B25" s="26">
        <v>0</v>
      </c>
      <c r="C25" s="27">
        <v>0</v>
      </c>
      <c r="D25" s="143">
        <v>9.7854782673235103E-5</v>
      </c>
      <c r="E25" s="26">
        <f>+E23/E24</f>
        <v>0</v>
      </c>
      <c r="F25" s="144">
        <f t="shared" ref="F25" si="5">+F23/F24</f>
        <v>1.6204450730916857E-4</v>
      </c>
      <c r="G25" s="9"/>
      <c r="H25" s="57"/>
      <c r="I25" s="26">
        <v>0</v>
      </c>
      <c r="J25" s="27">
        <v>0</v>
      </c>
      <c r="K25" s="143">
        <v>6.3846072922372606E-5</v>
      </c>
      <c r="L25" s="26">
        <f t="shared" ref="L25" si="6">+L23/L24</f>
        <v>0</v>
      </c>
      <c r="M25" s="144">
        <f>+M23/M24</f>
        <v>1.0533686062190195E-4</v>
      </c>
      <c r="N25" s="9"/>
    </row>
    <row r="26" spans="1:24" s="122" customFormat="1" ht="15" customHeight="1" x14ac:dyDescent="0.25">
      <c r="A26" s="3"/>
      <c r="B26" s="17"/>
      <c r="C26" s="14"/>
      <c r="D26" s="29"/>
      <c r="E26" s="34"/>
      <c r="F26" s="30"/>
      <c r="G26" s="32"/>
      <c r="H26" s="57"/>
      <c r="I26" s="10"/>
      <c r="J26" s="6"/>
      <c r="K26" s="42"/>
      <c r="L26" s="10"/>
      <c r="M26" s="6"/>
      <c r="N26" s="32"/>
    </row>
    <row r="27" spans="1:24" s="122" customFormat="1" ht="15" customHeight="1" x14ac:dyDescent="0.25">
      <c r="A27" s="12" t="s">
        <v>36</v>
      </c>
      <c r="B27" s="17"/>
      <c r="C27" s="14"/>
      <c r="D27" s="29"/>
      <c r="E27" s="34"/>
      <c r="F27" s="30"/>
      <c r="G27" s="32"/>
      <c r="H27" s="57"/>
      <c r="I27" s="10"/>
      <c r="J27" s="6"/>
      <c r="K27" s="42"/>
      <c r="L27" s="10"/>
      <c r="M27" s="6"/>
      <c r="N27" s="32"/>
    </row>
    <row r="28" spans="1:24" s="122" customFormat="1" ht="15" customHeight="1" x14ac:dyDescent="0.25">
      <c r="A28" s="2" t="s">
        <v>1</v>
      </c>
      <c r="B28" s="110">
        <v>0</v>
      </c>
      <c r="C28" s="105">
        <v>645865</v>
      </c>
      <c r="D28" s="111">
        <v>1584934</v>
      </c>
      <c r="E28" s="76">
        <v>626473</v>
      </c>
      <c r="F28" s="91">
        <v>606208</v>
      </c>
      <c r="G28" s="77">
        <f t="shared" si="0"/>
        <v>3.3429120038006757E-2</v>
      </c>
      <c r="H28" s="57"/>
      <c r="I28" s="101">
        <v>0</v>
      </c>
      <c r="J28" s="102">
        <v>7748441</v>
      </c>
      <c r="K28" s="103">
        <v>18821748</v>
      </c>
      <c r="L28" s="85">
        <v>7810682</v>
      </c>
      <c r="M28" s="86">
        <v>7361362</v>
      </c>
      <c r="N28" s="77">
        <f t="shared" si="2"/>
        <v>6.1037617766929543E-2</v>
      </c>
    </row>
    <row r="29" spans="1:24" s="122" customFormat="1" ht="15" customHeight="1" x14ac:dyDescent="0.25">
      <c r="A29" s="2" t="s">
        <v>3</v>
      </c>
      <c r="B29" s="110">
        <v>292466</v>
      </c>
      <c r="C29" s="105">
        <v>322802</v>
      </c>
      <c r="D29" s="111">
        <v>245253</v>
      </c>
      <c r="E29" s="76">
        <v>128584</v>
      </c>
      <c r="F29" s="91">
        <v>88522</v>
      </c>
      <c r="G29" s="77">
        <f t="shared" si="0"/>
        <v>0.45256546395246378</v>
      </c>
      <c r="H29" s="57"/>
      <c r="I29" s="101">
        <v>6236915</v>
      </c>
      <c r="J29" s="102">
        <v>7112922</v>
      </c>
      <c r="K29" s="103">
        <v>5624584</v>
      </c>
      <c r="L29" s="85">
        <v>3140070</v>
      </c>
      <c r="M29" s="86">
        <v>1944489</v>
      </c>
      <c r="N29" s="77">
        <f t="shared" si="2"/>
        <v>0.614856139582173</v>
      </c>
    </row>
    <row r="30" spans="1:24" s="122" customFormat="1" ht="15" customHeight="1" x14ac:dyDescent="0.25">
      <c r="A30" s="2" t="s">
        <v>4</v>
      </c>
      <c r="B30" s="110">
        <v>0</v>
      </c>
      <c r="C30" s="105">
        <v>0</v>
      </c>
      <c r="D30" s="111">
        <v>78223</v>
      </c>
      <c r="E30" s="92">
        <v>125846</v>
      </c>
      <c r="F30" s="74">
        <v>1490</v>
      </c>
      <c r="G30" s="77" t="s">
        <v>28</v>
      </c>
      <c r="H30" s="57"/>
      <c r="I30" s="101">
        <v>0</v>
      </c>
      <c r="J30" s="102">
        <v>0</v>
      </c>
      <c r="K30" s="103">
        <v>1179228</v>
      </c>
      <c r="L30" s="133">
        <v>2105675</v>
      </c>
      <c r="M30" s="80">
        <v>32039</v>
      </c>
      <c r="N30" s="77" t="s">
        <v>28</v>
      </c>
    </row>
    <row r="31" spans="1:24" s="122" customFormat="1" ht="15" customHeight="1" x14ac:dyDescent="0.25">
      <c r="A31" s="2" t="s">
        <v>16</v>
      </c>
      <c r="B31" s="92">
        <v>0</v>
      </c>
      <c r="C31" s="74">
        <v>16263</v>
      </c>
      <c r="D31" s="93">
        <v>72311</v>
      </c>
      <c r="E31" s="92">
        <v>40570</v>
      </c>
      <c r="F31" s="74">
        <v>21897</v>
      </c>
      <c r="G31" s="77">
        <f t="shared" si="0"/>
        <v>0.85276521897976887</v>
      </c>
      <c r="H31" s="57"/>
      <c r="I31" s="100">
        <v>0</v>
      </c>
      <c r="J31" s="81">
        <v>172794</v>
      </c>
      <c r="K31" s="118">
        <v>1358203</v>
      </c>
      <c r="L31" s="133">
        <v>741753</v>
      </c>
      <c r="M31" s="80">
        <v>452884</v>
      </c>
      <c r="N31" s="77">
        <f t="shared" si="2"/>
        <v>0.63784324462776343</v>
      </c>
      <c r="O31" s="1"/>
    </row>
    <row r="32" spans="1:24" s="122" customFormat="1" ht="15" customHeight="1" x14ac:dyDescent="0.25">
      <c r="A32" s="2" t="s">
        <v>7</v>
      </c>
      <c r="B32" s="92">
        <v>121330</v>
      </c>
      <c r="C32" s="74">
        <v>12601</v>
      </c>
      <c r="D32" s="111">
        <v>68001</v>
      </c>
      <c r="E32" s="92">
        <v>9614</v>
      </c>
      <c r="F32" s="74">
        <v>50095</v>
      </c>
      <c r="G32" s="77">
        <f t="shared" si="0"/>
        <v>-0.80808463918554752</v>
      </c>
      <c r="H32" s="57"/>
      <c r="I32" s="100">
        <v>1369330</v>
      </c>
      <c r="J32" s="81">
        <v>167046</v>
      </c>
      <c r="K32" s="103">
        <v>737379</v>
      </c>
      <c r="L32" s="133">
        <v>172629</v>
      </c>
      <c r="M32" s="80">
        <v>493887</v>
      </c>
      <c r="N32" s="77">
        <f t="shared" si="2"/>
        <v>-0.65046862946382467</v>
      </c>
      <c r="O32" s="1"/>
    </row>
    <row r="33" spans="1:15" s="122" customFormat="1" ht="15" customHeight="1" x14ac:dyDescent="0.25">
      <c r="A33" s="1" t="s">
        <v>10</v>
      </c>
      <c r="B33" s="92">
        <v>82490</v>
      </c>
      <c r="C33" s="74">
        <v>43000</v>
      </c>
      <c r="D33" s="111">
        <v>0</v>
      </c>
      <c r="E33" s="92">
        <v>0</v>
      </c>
      <c r="F33" s="74">
        <v>0</v>
      </c>
      <c r="G33" s="77" t="s">
        <v>28</v>
      </c>
      <c r="H33" s="57"/>
      <c r="I33" s="100">
        <v>223506</v>
      </c>
      <c r="J33" s="81">
        <v>98583</v>
      </c>
      <c r="K33" s="103">
        <v>0</v>
      </c>
      <c r="L33" s="133">
        <v>0</v>
      </c>
      <c r="M33" s="80">
        <v>0</v>
      </c>
      <c r="N33" s="77" t="s">
        <v>28</v>
      </c>
      <c r="O33" s="1"/>
    </row>
    <row r="34" spans="1:15" s="122" customFormat="1" ht="15" customHeight="1" x14ac:dyDescent="0.25">
      <c r="A34" s="1" t="s">
        <v>6</v>
      </c>
      <c r="B34" s="92">
        <v>0</v>
      </c>
      <c r="C34" s="74">
        <v>18898</v>
      </c>
      <c r="D34" s="111">
        <v>30563</v>
      </c>
      <c r="E34" s="76">
        <v>0</v>
      </c>
      <c r="F34" s="74">
        <v>27773</v>
      </c>
      <c r="G34" s="77" t="s">
        <v>28</v>
      </c>
      <c r="H34" s="57"/>
      <c r="I34" s="100">
        <v>0</v>
      </c>
      <c r="J34" s="81">
        <v>216495</v>
      </c>
      <c r="K34" s="103">
        <v>555457</v>
      </c>
      <c r="L34" s="139">
        <v>0</v>
      </c>
      <c r="M34" s="80">
        <v>522203</v>
      </c>
      <c r="N34" s="77" t="s">
        <v>28</v>
      </c>
      <c r="O34" s="1"/>
    </row>
    <row r="35" spans="1:15" s="123" customFormat="1" ht="15" customHeight="1" x14ac:dyDescent="0.25">
      <c r="A35" s="43" t="s">
        <v>43</v>
      </c>
      <c r="B35" s="94">
        <v>496286</v>
      </c>
      <c r="C35" s="95">
        <v>1059429</v>
      </c>
      <c r="D35" s="96">
        <v>2079285</v>
      </c>
      <c r="E35" s="94">
        <v>931087</v>
      </c>
      <c r="F35" s="95">
        <v>795985</v>
      </c>
      <c r="G35" s="78">
        <f t="shared" si="0"/>
        <v>0.16972932907027141</v>
      </c>
      <c r="H35" s="57"/>
      <c r="I35" s="87">
        <v>7829751</v>
      </c>
      <c r="J35" s="88">
        <v>15516281</v>
      </c>
      <c r="K35" s="104">
        <v>28276599</v>
      </c>
      <c r="L35" s="87">
        <v>13970809</v>
      </c>
      <c r="M35" s="88">
        <v>10806864</v>
      </c>
      <c r="N35" s="78">
        <f t="shared" si="2"/>
        <v>0.29277179762787797</v>
      </c>
    </row>
    <row r="36" spans="1:15" s="123" customFormat="1" ht="15" customHeight="1" x14ac:dyDescent="0.25">
      <c r="A36" s="22" t="s">
        <v>35</v>
      </c>
      <c r="B36" s="19">
        <v>374677887</v>
      </c>
      <c r="C36" s="16">
        <v>394484332</v>
      </c>
      <c r="D36" s="13">
        <v>436229233</v>
      </c>
      <c r="E36" s="19">
        <v>187969506</v>
      </c>
      <c r="F36" s="16">
        <v>216131392</v>
      </c>
      <c r="G36" s="9">
        <f t="shared" si="0"/>
        <v>-0.13029984094119931</v>
      </c>
      <c r="H36" s="57"/>
      <c r="I36" s="23">
        <v>2375996840</v>
      </c>
      <c r="J36" s="24">
        <v>2710174280</v>
      </c>
      <c r="K36" s="138">
        <v>3195375548</v>
      </c>
      <c r="L36" s="23">
        <v>1518349716</v>
      </c>
      <c r="M36" s="24">
        <v>1580363897</v>
      </c>
      <c r="N36" s="9">
        <f t="shared" si="2"/>
        <v>-3.9240444000094743E-2</v>
      </c>
    </row>
    <row r="37" spans="1:15" s="123" customFormat="1" ht="15" customHeight="1" x14ac:dyDescent="0.25">
      <c r="A37" s="63" t="s">
        <v>26</v>
      </c>
      <c r="B37" s="64">
        <v>1.3245670940810019E-3</v>
      </c>
      <c r="C37" s="65">
        <v>2.6856047605966771E-3</v>
      </c>
      <c r="D37" s="66">
        <v>4.6653533124758799E-3</v>
      </c>
      <c r="E37" s="64">
        <f t="shared" ref="E37:F37" si="7">+E35/E36</f>
        <v>4.9533938765578284E-3</v>
      </c>
      <c r="F37" s="65">
        <f t="shared" si="7"/>
        <v>3.6828754612379493E-3</v>
      </c>
      <c r="G37" s="67"/>
      <c r="H37" s="57"/>
      <c r="I37" s="64">
        <v>3.295354130184786E-3</v>
      </c>
      <c r="J37" s="65">
        <v>5.7251967574572359E-3</v>
      </c>
      <c r="K37" s="66">
        <v>8.6944576792522786E-3</v>
      </c>
      <c r="L37" s="64">
        <f t="shared" ref="L37:M37" si="8">+L35/L36</f>
        <v>9.2013116957042323E-3</v>
      </c>
      <c r="M37" s="65">
        <f t="shared" si="8"/>
        <v>6.8382124019123929E-3</v>
      </c>
      <c r="N37" s="67"/>
    </row>
    <row r="38" spans="1:15" s="122" customFormat="1" ht="15" customHeight="1" x14ac:dyDescent="0.25">
      <c r="A38" s="20"/>
      <c r="B38" s="1"/>
      <c r="C38" s="1"/>
      <c r="D38" s="1"/>
      <c r="E38" s="1"/>
      <c r="F38" s="1"/>
      <c r="G38" s="1"/>
      <c r="H38" s="57"/>
      <c r="I38" s="1"/>
      <c r="J38" s="1"/>
      <c r="K38" s="1"/>
      <c r="L38" s="1"/>
      <c r="M38" s="1"/>
      <c r="N38" s="1"/>
    </row>
    <row r="39" spans="1:15" s="122" customFormat="1" ht="15" x14ac:dyDescent="0.25">
      <c r="A39" s="1" t="s">
        <v>0</v>
      </c>
      <c r="B39" s="1"/>
      <c r="C39" s="1"/>
      <c r="D39" s="1"/>
      <c r="E39" s="1"/>
      <c r="F39" s="1"/>
      <c r="G39" s="1"/>
      <c r="H39" s="1"/>
    </row>
    <row r="40" spans="1:15" ht="14.25" x14ac:dyDescent="0.2">
      <c r="J40" s="122"/>
      <c r="K40" s="122"/>
      <c r="L40" s="122"/>
      <c r="M40" s="122"/>
      <c r="N40" s="122"/>
      <c r="O40" s="122"/>
    </row>
    <row r="41" spans="1:15" ht="14.25" x14ac:dyDescent="0.2">
      <c r="J41" s="122"/>
      <c r="K41" s="122"/>
      <c r="L41" s="122"/>
      <c r="M41" s="122"/>
      <c r="N41" s="122"/>
      <c r="O41" s="122"/>
    </row>
    <row r="42" spans="1:15" ht="14.25" x14ac:dyDescent="0.2">
      <c r="J42" s="122"/>
      <c r="K42" s="122"/>
      <c r="L42" s="122"/>
      <c r="M42" s="122"/>
      <c r="N42" s="122"/>
      <c r="O42" s="122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AGR-8791398</_dlc_DocId>
    <_dlc_DocIdUrl xmlns="1c769446-380c-45bd-9169-35de4c7d44c2">
      <Url>https://collab.agr.gc.ca/co/sdad-ddas/_layouts/15/DocIdRedir.aspx?ID=AGR-8791398</Url>
      <Description>AGR-8791398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9675CE-2DB9-4042-B71A-A81B40DD18DE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dfcbb1c-bf73-4a98-adb7-0a955712b26a"/>
    <ds:schemaRef ds:uri="1c769446-380c-45bd-9169-35de4c7d44c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Blandford, Diane</cp:lastModifiedBy>
  <cp:lastPrinted>2019-07-25T13:50:53Z</cp:lastPrinted>
  <dcterms:created xsi:type="dcterms:W3CDTF">2017-03-15T14:49:28Z</dcterms:created>
  <dcterms:modified xsi:type="dcterms:W3CDTF">2020-08-07T15:41:51Z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aea11daa-3468-4dbc-8131-093cbf8a3315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/>
  </property>
</Properties>
</file>