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iancoc\Desktop\Red Meat\Canadian Red Meat Trade with EU\"/>
    </mc:Choice>
  </mc:AlternateContent>
  <bookViews>
    <workbookView xWindow="0" yWindow="0" windowWidth="19200" windowHeight="8900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M4" i="4" l="1"/>
  <c r="F4" i="5"/>
  <c r="M4" i="5" s="1"/>
  <c r="E4" i="5"/>
  <c r="L4" i="5" s="1"/>
  <c r="L4" i="4"/>
  <c r="M26" i="5" l="1"/>
  <c r="F25" i="4" l="1"/>
  <c r="M25" i="4" l="1"/>
  <c r="L25" i="4"/>
  <c r="K25" i="4"/>
  <c r="J25" i="4"/>
  <c r="I25" i="4"/>
  <c r="N25" i="5" l="1"/>
  <c r="G25" i="5"/>
  <c r="B25" i="4"/>
  <c r="D50" i="4"/>
  <c r="D33" i="4"/>
  <c r="D25" i="4"/>
  <c r="C50" i="4"/>
  <c r="B50" i="4"/>
  <c r="C33" i="4"/>
  <c r="B33" i="4"/>
  <c r="C25" i="4"/>
  <c r="G24" i="4" l="1"/>
  <c r="M50" i="4" l="1"/>
  <c r="M20" i="5" l="1"/>
  <c r="F20" i="5" l="1"/>
  <c r="E20" i="5"/>
  <c r="N31" i="4" l="1"/>
  <c r="G31" i="4"/>
  <c r="N28" i="4" l="1"/>
  <c r="G28" i="4"/>
  <c r="E25" i="4" l="1"/>
  <c r="E39" i="5" l="1"/>
  <c r="F39" i="5"/>
  <c r="E26" i="5"/>
  <c r="G32" i="4" l="1"/>
  <c r="E33" i="4" l="1"/>
  <c r="F33" i="4"/>
  <c r="L33" i="4"/>
  <c r="M33" i="4"/>
  <c r="L20" i="5"/>
  <c r="N49" i="4"/>
  <c r="G49" i="4"/>
  <c r="L50" i="4"/>
  <c r="F50" i="4"/>
  <c r="E50" i="4"/>
  <c r="N38" i="5"/>
  <c r="G37" i="5"/>
  <c r="G38" i="5"/>
  <c r="M39" i="5"/>
  <c r="L39" i="5"/>
  <c r="L26" i="5"/>
  <c r="F26" i="5"/>
  <c r="N19" i="5"/>
  <c r="G19" i="5"/>
  <c r="N32" i="4"/>
  <c r="N24" i="4"/>
</calcChain>
</file>

<file path=xl/sharedStrings.xml><?xml version="1.0" encoding="utf-8"?>
<sst xmlns="http://schemas.openxmlformats.org/spreadsheetml/2006/main" count="133" uniqueCount="50">
  <si>
    <t>Source: Statistics Canada, Prepared by AAFC/MISB/AID/Redmeat Section</t>
  </si>
  <si>
    <t>United Kingdom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</si>
  <si>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</si>
  <si>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</si>
  <si>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</si>
  <si>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</si>
  <si>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</si>
  <si>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</si>
  <si>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</si>
  <si>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</si>
  <si>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</si>
  <si>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</si>
  <si>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</si>
  <si>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</si>
  <si>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</si>
  <si>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</si>
  <si>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</si>
  <si>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</si>
  <si>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Canadian Imports of Red Meat from the European Union</t>
  </si>
  <si>
    <t>Canadian Pork Imports</t>
  </si>
  <si>
    <t>Canadian Veal Imports</t>
  </si>
  <si>
    <t>Canadian Beef Imports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</si>
  <si>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</si>
  <si>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</si>
  <si>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</si>
  <si>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</si>
  <si>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</si>
  <si>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</si>
  <si>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-</t>
  </si>
  <si>
    <t>Total Beef Imports</t>
  </si>
  <si>
    <t>Canadian Exports of Red Meat to the European Union</t>
  </si>
  <si>
    <t>Canadian Pork Exports</t>
  </si>
  <si>
    <t>Total Pork Exports</t>
  </si>
  <si>
    <t>Total Veal Exports</t>
  </si>
  <si>
    <t>Canadian Veal Exports</t>
  </si>
  <si>
    <t>Total Beef Exports</t>
  </si>
  <si>
    <t>Canadian Beef Exports</t>
  </si>
  <si>
    <t>Greece</t>
  </si>
  <si>
    <t>2018</t>
  </si>
  <si>
    <t>Pork Imports from EU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</si>
  <si>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</si>
  <si>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</si>
  <si>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</si>
  <si>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</si>
  <si>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</si>
  <si>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</si>
  <si>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% chg
20-19</t>
  </si>
  <si>
    <t>Bulgaria</t>
  </si>
  <si>
    <t>YTD November
2020</t>
  </si>
  <si>
    <t>YTD November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</si>
</sst>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2" fillId="0" borderId="2" xfId="0" applyNumberFormat="1" applyFont="1" applyBorder="1"/>
    <xf numFmtId="3" fontId="33" fillId="0" borderId="0" xfId="0" applyNumberFormat="1" applyFont="1" applyBorder="1"/>
    <xf numFmtId="164" fontId="33" fillId="0" borderId="1" xfId="1" applyNumberFormat="1" applyFont="1" applyBorder="1"/>
    <xf numFmtId="3" fontId="32" fillId="0" borderId="0" xfId="0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3" fontId="32" fillId="0" borderId="1" xfId="0" applyNumberFormat="1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164" fontId="32" fillId="0" borderId="1" xfId="0" applyNumberFormat="1" applyFont="1" applyBorder="1"/>
    <xf numFmtId="164" fontId="32" fillId="0" borderId="0" xfId="0" applyNumberFormat="1" applyFont="1" applyBorder="1"/>
    <xf numFmtId="0" fontId="35" fillId="0" borderId="0" xfId="0" applyFont="1"/>
    <xf numFmtId="9" fontId="32" fillId="0" borderId="1" xfId="3" applyNumberFormat="1" applyFont="1" applyBorder="1"/>
    <xf numFmtId="9" fontId="32" fillId="0" borderId="0" xfId="3" applyNumberFormat="1" applyFont="1" applyBorder="1"/>
    <xf numFmtId="9" fontId="32" fillId="0" borderId="2" xfId="3" applyNumberFormat="1" applyFont="1" applyBorder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165" fontId="32" fillId="0" borderId="2" xfId="3" applyNumberFormat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9" fontId="32" fillId="0" borderId="2" xfId="3" applyFont="1" applyFill="1" applyBorder="1"/>
    <xf numFmtId="165" fontId="32" fillId="0" borderId="1" xfId="3" applyNumberFormat="1" applyFont="1" applyBorder="1"/>
    <xf numFmtId="165" fontId="32" fillId="0" borderId="0" xfId="3" applyNumberFormat="1" applyFont="1" applyBorder="1"/>
    <xf numFmtId="164" fontId="33" fillId="0" borderId="2" xfId="0" applyNumberFormat="1" applyFont="1" applyBorder="1"/>
    <xf numFmtId="0" fontId="32" fillId="2" borderId="0" xfId="0" applyFont="1" applyFill="1"/>
    <xf numFmtId="3" fontId="32" fillId="2" borderId="1" xfId="0" applyNumberFormat="1" applyFont="1" applyFill="1" applyBorder="1"/>
    <xf numFmtId="3" fontId="32" fillId="2" borderId="0" xfId="0" applyNumberFormat="1" applyFont="1" applyFill="1" applyBorder="1"/>
    <xf numFmtId="3" fontId="32" fillId="2" borderId="2" xfId="0" applyNumberFormat="1" applyFont="1" applyFill="1" applyBorder="1"/>
    <xf numFmtId="9" fontId="32" fillId="2" borderId="2" xfId="3" applyFont="1" applyFill="1" applyBorder="1"/>
    <xf numFmtId="164" fontId="32" fillId="2" borderId="1" xfId="0" applyNumberFormat="1" applyFont="1" applyFill="1" applyBorder="1"/>
    <xf numFmtId="164" fontId="32" fillId="2" borderId="0" xfId="0" applyNumberFormat="1" applyFont="1" applyFill="1" applyBorder="1"/>
    <xf numFmtId="9" fontId="32" fillId="2" borderId="2" xfId="3" applyNumberFormat="1" applyFont="1" applyFill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165" fontId="32" fillId="0" borderId="3" xfId="3" applyNumberFormat="1" applyFont="1" applyBorder="1"/>
    <xf numFmtId="165" fontId="32" fillId="0" borderId="4" xfId="3" applyNumberFormat="1" applyFont="1" applyBorder="1"/>
    <xf numFmtId="165" fontId="32" fillId="0" borderId="5" xfId="3" applyNumberFormat="1" applyFont="1" applyBorder="1"/>
    <xf numFmtId="0" fontId="32" fillId="0" borderId="5" xfId="1" applyFont="1" applyBorder="1"/>
    <xf numFmtId="0" fontId="33" fillId="0" borderId="16" xfId="1" applyFont="1" applyBorder="1"/>
    <xf numFmtId="9" fontId="32" fillId="0" borderId="4" xfId="3" applyNumberFormat="1" applyFont="1" applyFill="1" applyBorder="1"/>
    <xf numFmtId="9" fontId="32" fillId="0" borderId="5" xfId="3" applyNumberFormat="1" applyFont="1" applyFill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3" fontId="33" fillId="0" borderId="0" xfId="3" applyNumberFormat="1" applyFont="1" applyFill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164" fontId="32" fillId="2" borderId="0" xfId="0" applyNumberFormat="1" applyFont="1" applyFill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3" fontId="32" fillId="2" borderId="2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2" fillId="2" borderId="2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9" fontId="33" fillId="0" borderId="2" xfId="3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0" fontId="33" fillId="0" borderId="15" xfId="0" applyFont="1" applyFill="1" applyBorder="1"/>
    <xf numFmtId="3" fontId="33" fillId="0" borderId="2" xfId="1" applyNumberFormat="1" applyFont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3" fontId="32" fillId="2" borderId="0" xfId="1" applyNumberFormat="1" applyFont="1" applyFill="1" applyBorder="1" applyAlignment="1">
      <alignment horizontal="right"/>
    </xf>
    <xf numFmtId="3" fontId="32" fillId="2" borderId="2" xfId="1" applyNumberFormat="1" applyFont="1" applyFill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2" fillId="2" borderId="1" xfId="1" applyNumberFormat="1" applyFont="1" applyFill="1" applyBorder="1" applyAlignment="1">
      <alignment horizontal="right"/>
    </xf>
    <xf numFmtId="164" fontId="32" fillId="2" borderId="0" xfId="1" applyNumberFormat="1" applyFont="1" applyFill="1" applyBorder="1" applyAlignment="1">
      <alignment horizontal="right"/>
    </xf>
    <xf numFmtId="164" fontId="32" fillId="2" borderId="2" xfId="1" applyNumberFormat="1" applyFont="1" applyFill="1" applyBorder="1" applyAlignment="1">
      <alignment horizontal="right"/>
    </xf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3" fontId="33" fillId="0" borderId="2" xfId="109" applyNumberFormat="1" applyFont="1" applyFill="1" applyBorder="1" applyAlignment="1">
      <alignment horizontal="right"/>
    </xf>
    <xf numFmtId="0" fontId="33" fillId="0" borderId="2" xfId="0" applyFont="1" applyBorder="1"/>
    <xf numFmtId="0" fontId="33" fillId="0" borderId="2" xfId="0" applyFont="1" applyFill="1" applyBorder="1"/>
    <xf numFmtId="9" fontId="32" fillId="0" borderId="3" xfId="3" applyNumberFormat="1" applyFont="1" applyFill="1" applyBorder="1"/>
    <xf numFmtId="0" fontId="33" fillId="0" borderId="1" xfId="1" applyFont="1" applyBorder="1"/>
    <xf numFmtId="0" fontId="33" fillId="0" borderId="1" xfId="0" applyFont="1" applyFill="1" applyBorder="1"/>
    <xf numFmtId="164" fontId="32" fillId="0" borderId="2" xfId="0" applyNumberFormat="1" applyFont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164" fontId="32" fillId="2" borderId="2" xfId="0" applyNumberFormat="1" applyFont="1" applyFill="1" applyBorder="1"/>
    <xf numFmtId="164" fontId="32" fillId="0" borderId="2" xfId="0" applyNumberFormat="1" applyFont="1" applyBorder="1"/>
    <xf numFmtId="164" fontId="33" fillId="0" borderId="1" xfId="11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10" fontId="32" fillId="0" borderId="2" xfId="3" applyNumberFormat="1" applyFont="1" applyBorder="1"/>
    <xf numFmtId="10" fontId="32" fillId="0" borderId="0" xfId="3" applyNumberFormat="1" applyFont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41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zoomScale="95" zoomScaleNormal="95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P45" sqref="P45"/>
    </sheetView>
  </sheetViews>
  <sheetFormatPr defaultColWidth="9.1796875" defaultRowHeight="12.5" x14ac:dyDescent="0.25"/>
  <cols>
    <col min="1" max="1" width="21.1796875" style="4" customWidth="1"/>
    <col min="2" max="4" width="11.7265625" style="59" bestFit="1" customWidth="1"/>
    <col min="5" max="6" width="14.81640625" style="59" bestFit="1" customWidth="1"/>
    <col min="7" max="7" width="6.7265625" style="59" bestFit="1" customWidth="1"/>
    <col min="8" max="8" width="3.26953125" style="59" customWidth="1"/>
    <col min="9" max="10" width="14.54296875" style="59" bestFit="1" customWidth="1"/>
    <col min="11" max="11" width="14.54296875" style="59" customWidth="1"/>
    <col min="12" max="13" width="14.81640625" style="59" bestFit="1" customWidth="1"/>
    <col min="14" max="14" width="6.7265625" style="59" bestFit="1" customWidth="1"/>
    <col min="15" max="15" width="9.1796875" style="4"/>
    <col min="16" max="20" width="13.1796875" style="4" bestFit="1" customWidth="1"/>
    <col min="21" max="21" width="10.7265625" style="4" bestFit="1" customWidth="1"/>
    <col min="22" max="24" width="9.1796875" style="4"/>
    <col min="25" max="25" width="10.7265625" style="4" bestFit="1" customWidth="1"/>
    <col min="26" max="16384" width="9.1796875" style="4"/>
  </cols>
  <sheetData>
    <row r="1" spans="1:14" ht="21" x14ac:dyDescent="0.5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8.5" customHeight="1" x14ac:dyDescent="0.3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0"/>
    </row>
    <row r="3" spans="1:14" ht="15.5" x14ac:dyDescent="0.35">
      <c r="A3" s="2"/>
      <c r="B3" s="156" t="s">
        <v>22</v>
      </c>
      <c r="C3" s="157"/>
      <c r="D3" s="158"/>
      <c r="E3" s="158"/>
      <c r="F3" s="158"/>
      <c r="G3" s="159"/>
      <c r="H3" s="21"/>
      <c r="I3" s="156" t="s">
        <v>23</v>
      </c>
      <c r="J3" s="158"/>
      <c r="K3" s="157"/>
      <c r="L3" s="158"/>
      <c r="M3" s="158"/>
      <c r="N3" s="159"/>
    </row>
    <row r="4" spans="1:14" ht="29" x14ac:dyDescent="0.35">
      <c r="A4" s="2"/>
      <c r="B4" s="133">
        <v>2017</v>
      </c>
      <c r="C4" s="134" t="s">
        <v>38</v>
      </c>
      <c r="D4" s="124">
        <v>2019</v>
      </c>
      <c r="E4" s="135" t="s">
        <v>48</v>
      </c>
      <c r="F4" s="135" t="s">
        <v>49</v>
      </c>
      <c r="G4" s="135" t="s">
        <v>46</v>
      </c>
      <c r="H4" s="57"/>
      <c r="I4" s="133">
        <v>2017</v>
      </c>
      <c r="J4" s="133" t="s">
        <v>38</v>
      </c>
      <c r="K4" s="134">
        <v>2019</v>
      </c>
      <c r="L4" s="135" t="str">
        <f>E4</f>
        <v>YTD November
2020</v>
      </c>
      <c r="M4" s="135" t="str">
        <f>F4</f>
        <v>YTD November
2019</v>
      </c>
      <c r="N4" s="135" t="s">
        <v>46</v>
      </c>
    </row>
    <row r="5" spans="1:14" ht="15" customHeight="1" x14ac:dyDescent="0.35">
      <c r="A5" s="12" t="s">
        <v>19</v>
      </c>
      <c r="B5" s="8"/>
      <c r="C5" s="21"/>
      <c r="D5" s="32"/>
      <c r="E5" s="67"/>
      <c r="F5" s="21"/>
      <c r="G5" s="18"/>
      <c r="H5" s="21"/>
      <c r="I5" s="15"/>
      <c r="J5" s="11"/>
      <c r="K5" s="60"/>
      <c r="L5" s="72"/>
      <c r="M5" s="11"/>
      <c r="N5" s="18"/>
    </row>
    <row r="6" spans="1:14" ht="15" customHeight="1" x14ac:dyDescent="0.35">
      <c r="A6" s="7" t="s">
        <v>6</v>
      </c>
      <c r="B6" s="139">
        <v>3302785</v>
      </c>
      <c r="C6" s="144">
        <v>4030797</v>
      </c>
      <c r="D6" s="145">
        <v>4585332</v>
      </c>
      <c r="E6" s="139">
        <v>4821329</v>
      </c>
      <c r="F6" s="144">
        <v>4176132</v>
      </c>
      <c r="G6" s="76">
        <v>0.15449631381383538</v>
      </c>
      <c r="H6" s="21"/>
      <c r="I6" s="141">
        <v>18658536</v>
      </c>
      <c r="J6" s="146">
        <v>21085250</v>
      </c>
      <c r="K6" s="147">
        <v>23069641</v>
      </c>
      <c r="L6" s="141">
        <v>28519423</v>
      </c>
      <c r="M6" s="146">
        <v>20865122</v>
      </c>
      <c r="N6" s="76">
        <v>0.36684669277275256</v>
      </c>
    </row>
    <row r="7" spans="1:14" ht="15" customHeight="1" x14ac:dyDescent="0.35">
      <c r="A7" s="7" t="s">
        <v>10</v>
      </c>
      <c r="B7" s="139">
        <v>3105806</v>
      </c>
      <c r="C7" s="144">
        <v>4761362</v>
      </c>
      <c r="D7" s="145">
        <v>5088965</v>
      </c>
      <c r="E7" s="139">
        <v>4734856</v>
      </c>
      <c r="F7" s="144">
        <v>4860714</v>
      </c>
      <c r="G7" s="76">
        <v>-2.5892903799729833E-2</v>
      </c>
      <c r="H7" s="21"/>
      <c r="I7" s="141">
        <v>18780125</v>
      </c>
      <c r="J7" s="146">
        <v>28319200</v>
      </c>
      <c r="K7" s="147">
        <v>25787607</v>
      </c>
      <c r="L7" s="141">
        <v>27280814</v>
      </c>
      <c r="M7" s="146">
        <v>24535902</v>
      </c>
      <c r="N7" s="76">
        <v>0.11187328674527637</v>
      </c>
    </row>
    <row r="8" spans="1:14" ht="15" customHeight="1" x14ac:dyDescent="0.35">
      <c r="A8" s="7" t="s">
        <v>8</v>
      </c>
      <c r="B8" s="139">
        <v>2934612</v>
      </c>
      <c r="C8" s="144">
        <v>3475035</v>
      </c>
      <c r="D8" s="145">
        <v>3108025</v>
      </c>
      <c r="E8" s="139">
        <v>2643079</v>
      </c>
      <c r="F8" s="144">
        <v>2916992</v>
      </c>
      <c r="G8" s="76">
        <v>-9.3902554412216427E-2</v>
      </c>
      <c r="H8" s="21"/>
      <c r="I8" s="141">
        <v>19163427</v>
      </c>
      <c r="J8" s="146">
        <v>20299822</v>
      </c>
      <c r="K8" s="147">
        <v>18542149</v>
      </c>
      <c r="L8" s="141">
        <v>17253857</v>
      </c>
      <c r="M8" s="146">
        <v>17383310</v>
      </c>
      <c r="N8" s="76">
        <v>-7.4469706862502023E-3</v>
      </c>
    </row>
    <row r="9" spans="1:14" ht="15" customHeight="1" x14ac:dyDescent="0.35">
      <c r="A9" s="7" t="s">
        <v>4</v>
      </c>
      <c r="B9" s="139">
        <v>1986607</v>
      </c>
      <c r="C9" s="144">
        <v>2200169</v>
      </c>
      <c r="D9" s="145">
        <v>2595842</v>
      </c>
      <c r="E9" s="139">
        <v>2529911</v>
      </c>
      <c r="F9" s="144">
        <v>2379032</v>
      </c>
      <c r="G9" s="76">
        <v>6.3420332303222485E-2</v>
      </c>
      <c r="H9" s="21"/>
      <c r="I9" s="141">
        <v>33500441</v>
      </c>
      <c r="J9" s="146">
        <v>38068880</v>
      </c>
      <c r="K9" s="147">
        <v>43861868</v>
      </c>
      <c r="L9" s="141">
        <v>46573409</v>
      </c>
      <c r="M9" s="146">
        <v>40176127</v>
      </c>
      <c r="N9" s="76">
        <v>0.15923092835703154</v>
      </c>
    </row>
    <row r="10" spans="1:14" ht="15" customHeight="1" x14ac:dyDescent="0.35">
      <c r="A10" s="7" t="s">
        <v>9</v>
      </c>
      <c r="B10" s="139">
        <v>5004166</v>
      </c>
      <c r="C10" s="144">
        <v>6165056</v>
      </c>
      <c r="D10" s="145">
        <v>2889811</v>
      </c>
      <c r="E10" s="139">
        <v>2444148</v>
      </c>
      <c r="F10" s="144">
        <v>2834117</v>
      </c>
      <c r="G10" s="76">
        <v>-0.13759805964256239</v>
      </c>
      <c r="H10" s="21"/>
      <c r="I10" s="141">
        <v>23398451</v>
      </c>
      <c r="J10" s="146">
        <v>25786933</v>
      </c>
      <c r="K10" s="147">
        <v>11332148</v>
      </c>
      <c r="L10" s="141">
        <v>10651400</v>
      </c>
      <c r="M10" s="146">
        <v>11055830</v>
      </c>
      <c r="N10" s="76">
        <v>-3.6580699956493545E-2</v>
      </c>
    </row>
    <row r="11" spans="1:14" ht="15" customHeight="1" x14ac:dyDescent="0.35">
      <c r="A11" s="7" t="s">
        <v>3</v>
      </c>
      <c r="B11" s="139">
        <v>1323226</v>
      </c>
      <c r="C11" s="144">
        <v>1860784</v>
      </c>
      <c r="D11" s="145">
        <v>1540619</v>
      </c>
      <c r="E11" s="139">
        <v>1505851</v>
      </c>
      <c r="F11" s="144">
        <v>1439407</v>
      </c>
      <c r="G11" s="76">
        <v>4.616067588944614E-2</v>
      </c>
      <c r="H11" s="21"/>
      <c r="I11" s="141">
        <v>7482567</v>
      </c>
      <c r="J11" s="146">
        <v>10280784</v>
      </c>
      <c r="K11" s="147">
        <v>8171541</v>
      </c>
      <c r="L11" s="141">
        <v>8700115</v>
      </c>
      <c r="M11" s="146">
        <v>7562821</v>
      </c>
      <c r="N11" s="76">
        <v>0.15037960041629969</v>
      </c>
    </row>
    <row r="12" spans="1:14" ht="15" customHeight="1" x14ac:dyDescent="0.35">
      <c r="A12" s="7" t="s">
        <v>1</v>
      </c>
      <c r="B12" s="139">
        <v>5</v>
      </c>
      <c r="C12" s="144">
        <v>119959</v>
      </c>
      <c r="D12" s="145">
        <v>372304</v>
      </c>
      <c r="E12" s="139">
        <v>1007260</v>
      </c>
      <c r="F12" s="144">
        <v>371676</v>
      </c>
      <c r="G12" s="76">
        <v>1.7100485368977281</v>
      </c>
      <c r="H12" s="21"/>
      <c r="I12" s="141">
        <v>34</v>
      </c>
      <c r="J12" s="146">
        <v>647476</v>
      </c>
      <c r="K12" s="147">
        <v>2108889</v>
      </c>
      <c r="L12" s="141">
        <v>7109351</v>
      </c>
      <c r="M12" s="146">
        <v>2099497</v>
      </c>
      <c r="N12" s="76">
        <v>2.386216317527484</v>
      </c>
    </row>
    <row r="13" spans="1:14" ht="15" customHeight="1" x14ac:dyDescent="0.35">
      <c r="A13" s="7" t="s">
        <v>2</v>
      </c>
      <c r="B13" s="139">
        <v>1831376</v>
      </c>
      <c r="C13" s="144">
        <v>1886126</v>
      </c>
      <c r="D13" s="145">
        <v>889019</v>
      </c>
      <c r="E13" s="139">
        <v>593066</v>
      </c>
      <c r="F13" s="144">
        <v>816117</v>
      </c>
      <c r="G13" s="76">
        <v>-0.27330762623496385</v>
      </c>
      <c r="H13" s="21"/>
      <c r="I13" s="141">
        <v>8953886</v>
      </c>
      <c r="J13" s="146">
        <v>9302767</v>
      </c>
      <c r="K13" s="147">
        <v>4262251</v>
      </c>
      <c r="L13" s="141">
        <v>3580286</v>
      </c>
      <c r="M13" s="146">
        <v>3878396</v>
      </c>
      <c r="N13" s="76">
        <v>-7.6864250066264503E-2</v>
      </c>
    </row>
    <row r="14" spans="1:14" ht="15" customHeight="1" x14ac:dyDescent="0.35">
      <c r="A14" s="7" t="s">
        <v>5</v>
      </c>
      <c r="B14" s="139">
        <v>151290</v>
      </c>
      <c r="C14" s="144">
        <v>114348</v>
      </c>
      <c r="D14" s="145">
        <v>378113</v>
      </c>
      <c r="E14" s="139">
        <v>540124</v>
      </c>
      <c r="F14" s="144">
        <v>281761</v>
      </c>
      <c r="G14" s="76">
        <v>0.91695798921781224</v>
      </c>
      <c r="H14" s="21"/>
      <c r="I14" s="141">
        <v>999011</v>
      </c>
      <c r="J14" s="146">
        <v>834285</v>
      </c>
      <c r="K14" s="147">
        <v>2860941</v>
      </c>
      <c r="L14" s="141">
        <v>3862543</v>
      </c>
      <c r="M14" s="146">
        <v>2180881</v>
      </c>
      <c r="N14" s="76">
        <v>0.7710929665580103</v>
      </c>
    </row>
    <row r="15" spans="1:14" ht="15" customHeight="1" x14ac:dyDescent="0.35">
      <c r="A15" s="7" t="s">
        <v>17</v>
      </c>
      <c r="B15" s="139">
        <v>865</v>
      </c>
      <c r="C15" s="144">
        <v>4385</v>
      </c>
      <c r="D15" s="145">
        <v>98440</v>
      </c>
      <c r="E15" s="139">
        <v>415680</v>
      </c>
      <c r="F15" s="144">
        <v>22159</v>
      </c>
      <c r="G15" s="76" t="s">
        <v>28</v>
      </c>
      <c r="H15" s="21"/>
      <c r="I15" s="141">
        <v>5335</v>
      </c>
      <c r="J15" s="146">
        <v>61996</v>
      </c>
      <c r="K15" s="147">
        <v>373913</v>
      </c>
      <c r="L15" s="141">
        <v>2103753</v>
      </c>
      <c r="M15" s="146">
        <v>90664</v>
      </c>
      <c r="N15" s="76" t="s">
        <v>28</v>
      </c>
    </row>
    <row r="16" spans="1:14" ht="15" customHeight="1" x14ac:dyDescent="0.35">
      <c r="A16" s="7" t="s">
        <v>16</v>
      </c>
      <c r="B16" s="139">
        <v>101</v>
      </c>
      <c r="C16" s="144">
        <v>3</v>
      </c>
      <c r="D16" s="145">
        <v>48123</v>
      </c>
      <c r="E16" s="139">
        <v>146909</v>
      </c>
      <c r="F16" s="144">
        <v>48123</v>
      </c>
      <c r="G16" s="76">
        <v>2.052781414292542</v>
      </c>
      <c r="H16" s="21"/>
      <c r="I16" s="141">
        <v>602</v>
      </c>
      <c r="J16" s="146">
        <v>11</v>
      </c>
      <c r="K16" s="147">
        <v>261395</v>
      </c>
      <c r="L16" s="141">
        <v>586966</v>
      </c>
      <c r="M16" s="146">
        <v>261395</v>
      </c>
      <c r="N16" s="76">
        <v>1.2455134949023507</v>
      </c>
    </row>
    <row r="17" spans="1:19" ht="15" customHeight="1" x14ac:dyDescent="0.35">
      <c r="A17" s="7" t="s">
        <v>7</v>
      </c>
      <c r="B17" s="139">
        <v>107157</v>
      </c>
      <c r="C17" s="144">
        <v>139935</v>
      </c>
      <c r="D17" s="145">
        <v>109551</v>
      </c>
      <c r="E17" s="139">
        <v>141450</v>
      </c>
      <c r="F17" s="106">
        <v>102755</v>
      </c>
      <c r="G17" s="76">
        <v>0.37657534913142915</v>
      </c>
      <c r="H17" s="21"/>
      <c r="I17" s="141">
        <v>1166221</v>
      </c>
      <c r="J17" s="146">
        <v>1385204</v>
      </c>
      <c r="K17" s="147">
        <v>1399997</v>
      </c>
      <c r="L17" s="148">
        <v>1996703</v>
      </c>
      <c r="M17" s="146">
        <v>1294720</v>
      </c>
      <c r="N17" s="76">
        <v>0.5421890447355413</v>
      </c>
    </row>
    <row r="18" spans="1:19" ht="15" customHeight="1" x14ac:dyDescent="0.35">
      <c r="A18" s="7" t="s">
        <v>11</v>
      </c>
      <c r="B18" s="139">
        <v>24932</v>
      </c>
      <c r="C18" s="73">
        <v>121599</v>
      </c>
      <c r="D18" s="92">
        <v>93388</v>
      </c>
      <c r="E18" s="91">
        <v>93389</v>
      </c>
      <c r="F18" s="73">
        <v>68798</v>
      </c>
      <c r="G18" s="76">
        <v>0.35743771621268061</v>
      </c>
      <c r="H18" s="21"/>
      <c r="I18" s="141">
        <v>24592</v>
      </c>
      <c r="J18" s="146">
        <v>691310</v>
      </c>
      <c r="K18" s="147">
        <v>449399</v>
      </c>
      <c r="L18" s="99">
        <v>371861</v>
      </c>
      <c r="M18" s="80">
        <v>328010</v>
      </c>
      <c r="N18" s="76">
        <v>0.13368799731715497</v>
      </c>
    </row>
    <row r="19" spans="1:19" ht="15" customHeight="1" x14ac:dyDescent="0.35">
      <c r="A19" s="7" t="s">
        <v>12</v>
      </c>
      <c r="B19" s="139">
        <v>97252</v>
      </c>
      <c r="C19" s="144">
        <v>69931</v>
      </c>
      <c r="D19" s="125">
        <v>137536</v>
      </c>
      <c r="E19" s="108">
        <v>58937</v>
      </c>
      <c r="F19" s="73">
        <v>125608</v>
      </c>
      <c r="G19" s="76">
        <v>-0.53078625565250626</v>
      </c>
      <c r="H19" s="21"/>
      <c r="I19" s="141">
        <v>723734</v>
      </c>
      <c r="J19" s="146">
        <v>410264</v>
      </c>
      <c r="K19" s="147">
        <v>665950</v>
      </c>
      <c r="L19" s="99">
        <v>482346</v>
      </c>
      <c r="M19" s="79">
        <v>594620</v>
      </c>
      <c r="N19" s="76">
        <v>-0.18881638693619454</v>
      </c>
    </row>
    <row r="20" spans="1:19" ht="15" customHeight="1" x14ac:dyDescent="0.35">
      <c r="A20" s="7" t="s">
        <v>13</v>
      </c>
      <c r="B20" s="109">
        <v>37943</v>
      </c>
      <c r="C20" s="104">
        <v>28943</v>
      </c>
      <c r="D20" s="125">
        <v>20842</v>
      </c>
      <c r="E20" s="108">
        <v>24252</v>
      </c>
      <c r="F20" s="73">
        <v>20006</v>
      </c>
      <c r="G20" s="76">
        <v>0.21223632910126963</v>
      </c>
      <c r="H20" s="30"/>
      <c r="I20" s="100">
        <v>201429</v>
      </c>
      <c r="J20" s="101">
        <v>214771</v>
      </c>
      <c r="K20" s="102">
        <v>132649</v>
      </c>
      <c r="L20" s="99">
        <v>176210</v>
      </c>
      <c r="M20" s="79">
        <v>126930</v>
      </c>
      <c r="N20" s="76">
        <v>0.38824548963995903</v>
      </c>
    </row>
    <row r="21" spans="1:19" ht="15" customHeight="1" x14ac:dyDescent="0.35">
      <c r="A21" s="7" t="s">
        <v>14</v>
      </c>
      <c r="B21" s="109">
        <v>21241</v>
      </c>
      <c r="C21" s="104">
        <v>0</v>
      </c>
      <c r="D21" s="110">
        <v>0</v>
      </c>
      <c r="E21" s="109">
        <v>23992</v>
      </c>
      <c r="F21" s="104">
        <v>0</v>
      </c>
      <c r="G21" s="76" t="s">
        <v>28</v>
      </c>
      <c r="H21" s="30"/>
      <c r="I21" s="100">
        <v>44105</v>
      </c>
      <c r="J21" s="101">
        <v>0</v>
      </c>
      <c r="K21" s="102">
        <v>0</v>
      </c>
      <c r="L21" s="99">
        <v>30356</v>
      </c>
      <c r="M21" s="79">
        <v>0</v>
      </c>
      <c r="N21" s="76" t="s">
        <v>28</v>
      </c>
    </row>
    <row r="22" spans="1:19" ht="15" customHeight="1" x14ac:dyDescent="0.35">
      <c r="A22" s="7" t="s">
        <v>15</v>
      </c>
      <c r="B22" s="91">
        <v>5141</v>
      </c>
      <c r="C22" s="73">
        <v>7952</v>
      </c>
      <c r="D22" s="92">
        <v>1467</v>
      </c>
      <c r="E22" s="91">
        <v>8929</v>
      </c>
      <c r="F22" s="73">
        <v>1467</v>
      </c>
      <c r="G22" s="76">
        <v>5.0865712338104974</v>
      </c>
      <c r="H22" s="30"/>
      <c r="I22" s="100">
        <v>20647</v>
      </c>
      <c r="J22" s="101">
        <v>37604</v>
      </c>
      <c r="K22" s="102">
        <v>10362</v>
      </c>
      <c r="L22" s="99">
        <v>44309</v>
      </c>
      <c r="M22" s="80">
        <v>10362</v>
      </c>
      <c r="N22" s="76">
        <v>3.2761049990349354</v>
      </c>
    </row>
    <row r="23" spans="1:19" s="25" customFormat="1" ht="15" customHeight="1" x14ac:dyDescent="0.35">
      <c r="A23" s="43" t="s">
        <v>39</v>
      </c>
      <c r="B23" s="44">
        <v>19934505</v>
      </c>
      <c r="C23" s="45">
        <v>24986384</v>
      </c>
      <c r="D23" s="46">
        <v>21957377</v>
      </c>
      <c r="E23" s="44">
        <v>21733162</v>
      </c>
      <c r="F23" s="45">
        <v>20464864</v>
      </c>
      <c r="G23" s="77">
        <v>6.1974416248258481E-2</v>
      </c>
      <c r="H23" s="30"/>
      <c r="I23" s="86">
        <v>133123143</v>
      </c>
      <c r="J23" s="87">
        <v>157426557</v>
      </c>
      <c r="K23" s="103">
        <v>143290700</v>
      </c>
      <c r="L23" s="86">
        <v>159323702</v>
      </c>
      <c r="M23" s="87">
        <v>132444587</v>
      </c>
      <c r="N23" s="77">
        <v>0.2029461196477588</v>
      </c>
    </row>
    <row r="24" spans="1:19" s="25" customFormat="1" ht="15" customHeight="1" x14ac:dyDescent="0.35">
      <c r="A24" s="22" t="s">
        <v>24</v>
      </c>
      <c r="B24" s="51">
        <v>215351571</v>
      </c>
      <c r="C24" s="52">
        <v>224602259</v>
      </c>
      <c r="D24" s="53">
        <v>239054271</v>
      </c>
      <c r="E24" s="51">
        <v>242164097</v>
      </c>
      <c r="F24" s="52">
        <v>220273107</v>
      </c>
      <c r="G24" s="78">
        <f>(E24-F24)/F24</f>
        <v>9.9381128718541212E-2</v>
      </c>
      <c r="H24" s="30"/>
      <c r="I24" s="149">
        <v>1291676406</v>
      </c>
      <c r="J24" s="150">
        <v>1285316499</v>
      </c>
      <c r="K24" s="151">
        <v>1356765990</v>
      </c>
      <c r="L24" s="149">
        <v>1346117819</v>
      </c>
      <c r="M24" s="150">
        <v>1250576371</v>
      </c>
      <c r="N24" s="9">
        <f t="shared" ref="N24:N49" si="0">(L24-M24)/M24</f>
        <v>7.639793155823188E-2</v>
      </c>
      <c r="P24" s="4"/>
      <c r="Q24" s="4"/>
      <c r="R24" s="4"/>
      <c r="S24" s="4"/>
    </row>
    <row r="25" spans="1:19" s="25" customFormat="1" ht="15" customHeight="1" x14ac:dyDescent="0.35">
      <c r="A25" s="22" t="s">
        <v>26</v>
      </c>
      <c r="B25" s="26">
        <f>+B23/B24</f>
        <v>9.2567260630757139E-2</v>
      </c>
      <c r="C25" s="27">
        <f>+C23/C24</f>
        <v>0.1112472515247498</v>
      </c>
      <c r="D25" s="28">
        <f>+D23/D24</f>
        <v>9.1851013195242179E-2</v>
      </c>
      <c r="E25" s="26">
        <f>+E23/E24</f>
        <v>8.9745599241327675E-2</v>
      </c>
      <c r="F25" s="27">
        <f>+F23/F24</f>
        <v>9.2906775042674639E-2</v>
      </c>
      <c r="G25" s="78"/>
      <c r="H25" s="30"/>
      <c r="I25" s="26">
        <f>+I23/I24</f>
        <v>0.10306230134856237</v>
      </c>
      <c r="J25" s="27">
        <f>+J23/J24</f>
        <v>0.12248077195187393</v>
      </c>
      <c r="K25" s="28">
        <f>+K23/K24</f>
        <v>0.1056119486013944</v>
      </c>
      <c r="L25" s="26">
        <f>+L23/L24</f>
        <v>0.11835791767347521</v>
      </c>
      <c r="M25" s="27">
        <f>+M23/M24</f>
        <v>0.10590683629668547</v>
      </c>
      <c r="N25" s="9"/>
      <c r="P25" s="4"/>
      <c r="Q25" s="4"/>
      <c r="R25" s="4"/>
      <c r="S25" s="4"/>
    </row>
    <row r="26" spans="1:19" ht="15" customHeight="1" x14ac:dyDescent="0.35">
      <c r="A26" s="1"/>
      <c r="B26" s="17"/>
      <c r="C26" s="14"/>
      <c r="D26" s="126"/>
      <c r="E26" s="34"/>
      <c r="F26" s="30"/>
      <c r="G26" s="9"/>
      <c r="H26" s="30"/>
      <c r="I26" s="10"/>
      <c r="J26" s="6"/>
      <c r="K26" s="42"/>
      <c r="L26" s="10"/>
      <c r="M26" s="6"/>
      <c r="N26" s="18"/>
      <c r="P26" s="25"/>
      <c r="Q26" s="25"/>
      <c r="R26" s="25"/>
      <c r="S26" s="25"/>
    </row>
    <row r="27" spans="1:19" ht="15" customHeight="1" x14ac:dyDescent="0.35">
      <c r="A27" s="12" t="s">
        <v>20</v>
      </c>
      <c r="B27" s="8"/>
      <c r="C27" s="5"/>
      <c r="D27" s="32"/>
      <c r="E27" s="129"/>
      <c r="F27" s="21"/>
      <c r="G27" s="32"/>
      <c r="H27" s="30"/>
      <c r="I27" s="15"/>
      <c r="J27" s="11"/>
      <c r="K27" s="60"/>
      <c r="L27" s="15"/>
      <c r="M27" s="11"/>
      <c r="N27" s="32"/>
    </row>
    <row r="28" spans="1:19" ht="15" customHeight="1" x14ac:dyDescent="0.35">
      <c r="A28" s="2" t="s">
        <v>3</v>
      </c>
      <c r="B28" s="109">
        <v>74887</v>
      </c>
      <c r="C28" s="104">
        <v>334435</v>
      </c>
      <c r="D28" s="110">
        <v>387027</v>
      </c>
      <c r="E28" s="109">
        <v>281454</v>
      </c>
      <c r="F28" s="104">
        <v>326119</v>
      </c>
      <c r="G28" s="18">
        <f t="shared" ref="G28:G49" si="1">(E28-F28)/F28</f>
        <v>-0.13695920814181325</v>
      </c>
      <c r="H28" s="30"/>
      <c r="I28" s="100">
        <v>673572</v>
      </c>
      <c r="J28" s="101">
        <v>2889353</v>
      </c>
      <c r="K28" s="102">
        <v>3293437</v>
      </c>
      <c r="L28" s="100">
        <v>2609370</v>
      </c>
      <c r="M28" s="101">
        <v>2827167</v>
      </c>
      <c r="N28" s="18">
        <f t="shared" ref="N28" si="2">(L28-M28)/M28</f>
        <v>-7.7037189525769087E-2</v>
      </c>
    </row>
    <row r="29" spans="1:19" ht="15" customHeight="1" x14ac:dyDescent="0.35">
      <c r="A29" s="2" t="s">
        <v>4</v>
      </c>
      <c r="B29" s="109">
        <v>2790</v>
      </c>
      <c r="C29" s="73">
        <v>0</v>
      </c>
      <c r="D29" s="92">
        <v>0</v>
      </c>
      <c r="E29" s="91">
        <v>89789</v>
      </c>
      <c r="F29" s="73">
        <v>0</v>
      </c>
      <c r="G29" s="76" t="s">
        <v>28</v>
      </c>
      <c r="H29" s="30"/>
      <c r="I29" s="99">
        <v>18695</v>
      </c>
      <c r="J29" s="101">
        <v>0</v>
      </c>
      <c r="K29" s="117">
        <v>0</v>
      </c>
      <c r="L29" s="99">
        <v>538193</v>
      </c>
      <c r="M29" s="80">
        <v>0</v>
      </c>
      <c r="N29" s="76" t="s">
        <v>28</v>
      </c>
      <c r="P29" s="25"/>
      <c r="Q29" s="25"/>
      <c r="R29" s="25"/>
    </row>
    <row r="30" spans="1:19" ht="15" customHeight="1" x14ac:dyDescent="0.35">
      <c r="A30" s="2" t="s">
        <v>7</v>
      </c>
      <c r="B30" s="91">
        <v>0</v>
      </c>
      <c r="C30" s="73">
        <v>0</v>
      </c>
      <c r="D30" s="110">
        <v>1019</v>
      </c>
      <c r="E30" s="109">
        <v>4535</v>
      </c>
      <c r="F30" s="73">
        <v>1019</v>
      </c>
      <c r="G30" s="76" t="s">
        <v>28</v>
      </c>
      <c r="H30" s="30"/>
      <c r="I30" s="99">
        <v>0</v>
      </c>
      <c r="J30" s="80">
        <v>0</v>
      </c>
      <c r="K30" s="117">
        <v>9497</v>
      </c>
      <c r="L30" s="100">
        <v>35020</v>
      </c>
      <c r="M30" s="80">
        <v>9497</v>
      </c>
      <c r="N30" s="76" t="s">
        <v>28</v>
      </c>
    </row>
    <row r="31" spans="1:19" s="25" customFormat="1" ht="15" customHeight="1" x14ac:dyDescent="0.35">
      <c r="A31" s="12" t="s">
        <v>40</v>
      </c>
      <c r="B31" s="93">
        <v>77677</v>
      </c>
      <c r="C31" s="94">
        <v>334435</v>
      </c>
      <c r="D31" s="95">
        <v>388046</v>
      </c>
      <c r="E31" s="93">
        <v>375778</v>
      </c>
      <c r="F31" s="94">
        <v>327138</v>
      </c>
      <c r="G31" s="47">
        <f t="shared" ref="G31" si="3">(E31-F31)/F31</f>
        <v>0.14868343023433536</v>
      </c>
      <c r="H31" s="30"/>
      <c r="I31" s="86">
        <v>692267</v>
      </c>
      <c r="J31" s="87">
        <v>2889353</v>
      </c>
      <c r="K31" s="103">
        <v>3302934</v>
      </c>
      <c r="L31" s="86">
        <v>3182583</v>
      </c>
      <c r="M31" s="87">
        <v>2836664</v>
      </c>
      <c r="N31" s="47">
        <f t="shared" si="0"/>
        <v>0.12194570805706985</v>
      </c>
    </row>
    <row r="32" spans="1:19" s="25" customFormat="1" ht="15" customHeight="1" x14ac:dyDescent="0.35">
      <c r="A32" s="3" t="s">
        <v>27</v>
      </c>
      <c r="B32" s="152">
        <v>2082223</v>
      </c>
      <c r="C32" s="153">
        <v>3123037</v>
      </c>
      <c r="D32" s="154">
        <v>2151348</v>
      </c>
      <c r="E32" s="152">
        <v>3130406</v>
      </c>
      <c r="F32" s="153">
        <v>1957385</v>
      </c>
      <c r="G32" s="9">
        <f>(E32-F32)/F32</f>
        <v>0.59927965116724613</v>
      </c>
      <c r="H32" s="30"/>
      <c r="I32" s="149">
        <v>11811164</v>
      </c>
      <c r="J32" s="150">
        <v>18398112</v>
      </c>
      <c r="K32" s="151">
        <v>13221686</v>
      </c>
      <c r="L32" s="149">
        <v>19240761</v>
      </c>
      <c r="M32" s="150">
        <v>11982212</v>
      </c>
      <c r="N32" s="9">
        <f>(L32-M32)/M32</f>
        <v>0.60577704684243605</v>
      </c>
    </row>
    <row r="33" spans="1:14" s="25" customFormat="1" ht="15" customHeight="1" x14ac:dyDescent="0.35">
      <c r="A33" s="3" t="s">
        <v>25</v>
      </c>
      <c r="B33" s="26">
        <f t="shared" ref="B33:D33" si="4">+B31/B32</f>
        <v>3.7304841988586239E-2</v>
      </c>
      <c r="C33" s="27">
        <f t="shared" si="4"/>
        <v>0.10708646743538421</v>
      </c>
      <c r="D33" s="28">
        <f t="shared" si="4"/>
        <v>0.18037342168723983</v>
      </c>
      <c r="E33" s="26">
        <f t="shared" ref="E33:M33" si="5">+E31/E32</f>
        <v>0.12004129815749139</v>
      </c>
      <c r="F33" s="27">
        <f t="shared" si="5"/>
        <v>0.16713012514145148</v>
      </c>
      <c r="G33" s="28"/>
      <c r="H33" s="27"/>
      <c r="I33" s="26">
        <v>5.8611242719176532E-2</v>
      </c>
      <c r="J33" s="27">
        <v>0.15704616865034848</v>
      </c>
      <c r="K33" s="28">
        <v>0.24981186211803849</v>
      </c>
      <c r="L33" s="26">
        <f t="shared" si="5"/>
        <v>0.16540837444007542</v>
      </c>
      <c r="M33" s="27">
        <f t="shared" si="5"/>
        <v>0.23673959365766523</v>
      </c>
      <c r="N33" s="9"/>
    </row>
    <row r="34" spans="1:14" ht="15" customHeight="1" x14ac:dyDescent="0.35">
      <c r="A34" s="2"/>
      <c r="B34" s="17"/>
      <c r="C34" s="14"/>
      <c r="D34" s="126"/>
      <c r="E34" s="34"/>
      <c r="F34" s="30"/>
      <c r="G34" s="32"/>
      <c r="H34" s="30"/>
      <c r="I34" s="10"/>
      <c r="J34" s="6"/>
      <c r="K34" s="42"/>
      <c r="L34" s="10"/>
      <c r="M34" s="6"/>
      <c r="N34" s="32"/>
    </row>
    <row r="35" spans="1:14" ht="15" customHeight="1" x14ac:dyDescent="0.35">
      <c r="A35" s="12" t="s">
        <v>21</v>
      </c>
      <c r="B35" s="35"/>
      <c r="C35" s="36"/>
      <c r="D35" s="127"/>
      <c r="E35" s="130"/>
      <c r="F35" s="37"/>
      <c r="G35" s="38"/>
      <c r="H35" s="30"/>
      <c r="I35" s="10"/>
      <c r="J35" s="6"/>
      <c r="K35" s="42"/>
      <c r="L35" s="10"/>
      <c r="M35" s="6"/>
      <c r="N35" s="32"/>
    </row>
    <row r="36" spans="1:14" ht="15" customHeight="1" x14ac:dyDescent="0.35">
      <c r="A36" s="7" t="s">
        <v>1</v>
      </c>
      <c r="B36" s="109">
        <v>666111</v>
      </c>
      <c r="C36" s="104">
        <v>702830</v>
      </c>
      <c r="D36" s="110">
        <v>2962814</v>
      </c>
      <c r="E36" s="109">
        <v>4862554</v>
      </c>
      <c r="F36" s="104">
        <v>2529723</v>
      </c>
      <c r="G36" s="105">
        <v>0.92216855363215655</v>
      </c>
      <c r="H36" s="30"/>
      <c r="I36" s="100">
        <v>2725310</v>
      </c>
      <c r="J36" s="101">
        <v>3354278</v>
      </c>
      <c r="K36" s="102">
        <v>15854822</v>
      </c>
      <c r="L36" s="100">
        <v>28271219</v>
      </c>
      <c r="M36" s="101">
        <v>13379848</v>
      </c>
      <c r="N36" s="76">
        <v>1.11297011744827</v>
      </c>
    </row>
    <row r="37" spans="1:14" ht="15" customHeight="1" x14ac:dyDescent="0.35">
      <c r="A37" s="7" t="s">
        <v>8</v>
      </c>
      <c r="B37" s="109">
        <v>0</v>
      </c>
      <c r="C37" s="104">
        <v>40455</v>
      </c>
      <c r="D37" s="110">
        <v>515383</v>
      </c>
      <c r="E37" s="109">
        <v>3725315</v>
      </c>
      <c r="F37" s="104">
        <v>169073</v>
      </c>
      <c r="G37" s="105">
        <v>21.033766479567998</v>
      </c>
      <c r="H37" s="30"/>
      <c r="I37" s="100">
        <v>0</v>
      </c>
      <c r="J37" s="101">
        <v>461978</v>
      </c>
      <c r="K37" s="102">
        <v>2944772</v>
      </c>
      <c r="L37" s="100">
        <v>22096586</v>
      </c>
      <c r="M37" s="101">
        <v>885970</v>
      </c>
      <c r="N37" s="76">
        <v>23.940557806697743</v>
      </c>
    </row>
    <row r="38" spans="1:14" ht="15" customHeight="1" x14ac:dyDescent="0.35">
      <c r="A38" s="7" t="s">
        <v>4</v>
      </c>
      <c r="B38" s="109">
        <v>831596</v>
      </c>
      <c r="C38" s="104">
        <v>220395</v>
      </c>
      <c r="D38" s="110">
        <v>973428</v>
      </c>
      <c r="E38" s="109">
        <v>3047740</v>
      </c>
      <c r="F38" s="104">
        <v>735655</v>
      </c>
      <c r="G38" s="105">
        <v>3.1428930680821852</v>
      </c>
      <c r="H38" s="30"/>
      <c r="I38" s="100">
        <v>4702677</v>
      </c>
      <c r="J38" s="101">
        <v>1487547</v>
      </c>
      <c r="K38" s="102">
        <v>5584508</v>
      </c>
      <c r="L38" s="100">
        <v>18061380</v>
      </c>
      <c r="M38" s="101">
        <v>4101956</v>
      </c>
      <c r="N38" s="76">
        <v>3.4031140265765893</v>
      </c>
    </row>
    <row r="39" spans="1:14" ht="15" customHeight="1" x14ac:dyDescent="0.35">
      <c r="A39" s="7" t="s">
        <v>2</v>
      </c>
      <c r="B39" s="109">
        <v>427595</v>
      </c>
      <c r="C39" s="104">
        <v>726627</v>
      </c>
      <c r="D39" s="110">
        <v>1316783</v>
      </c>
      <c r="E39" s="109">
        <v>2972120</v>
      </c>
      <c r="F39" s="104">
        <v>902409</v>
      </c>
      <c r="G39" s="105">
        <v>2.2935398472311337</v>
      </c>
      <c r="H39" s="30"/>
      <c r="I39" s="100">
        <v>3398391</v>
      </c>
      <c r="J39" s="101">
        <v>5137297</v>
      </c>
      <c r="K39" s="102">
        <v>8534727</v>
      </c>
      <c r="L39" s="100">
        <v>18878118</v>
      </c>
      <c r="M39" s="101">
        <v>6008945</v>
      </c>
      <c r="N39" s="76">
        <v>2.1416692946931617</v>
      </c>
    </row>
    <row r="40" spans="1:14" ht="15" customHeight="1" x14ac:dyDescent="0.35">
      <c r="A40" s="7" t="s">
        <v>6</v>
      </c>
      <c r="B40" s="109">
        <v>248082</v>
      </c>
      <c r="C40" s="104">
        <v>371239</v>
      </c>
      <c r="D40" s="125">
        <v>1219087</v>
      </c>
      <c r="E40" s="108">
        <v>2307581</v>
      </c>
      <c r="F40" s="106">
        <v>901810</v>
      </c>
      <c r="G40" s="105">
        <v>1.5588327918297646</v>
      </c>
      <c r="H40" s="30"/>
      <c r="I40" s="100">
        <v>1030761</v>
      </c>
      <c r="J40" s="101">
        <v>1180300</v>
      </c>
      <c r="K40" s="102">
        <v>5741703</v>
      </c>
      <c r="L40" s="99">
        <v>14623105</v>
      </c>
      <c r="M40" s="80">
        <v>3929044</v>
      </c>
      <c r="N40" s="76">
        <v>2.7217972107209794</v>
      </c>
    </row>
    <row r="41" spans="1:14" ht="15" customHeight="1" x14ac:dyDescent="0.35">
      <c r="A41" s="20" t="s">
        <v>10</v>
      </c>
      <c r="B41" s="109">
        <v>14942</v>
      </c>
      <c r="C41" s="104">
        <v>161378</v>
      </c>
      <c r="D41" s="110">
        <v>180843</v>
      </c>
      <c r="E41" s="109">
        <v>1530232</v>
      </c>
      <c r="F41" s="104">
        <v>155992</v>
      </c>
      <c r="G41" s="105">
        <v>8.8096825478229661</v>
      </c>
      <c r="H41" s="30"/>
      <c r="I41" s="100">
        <v>130747</v>
      </c>
      <c r="J41" s="101">
        <v>828390</v>
      </c>
      <c r="K41" s="102">
        <v>1141509</v>
      </c>
      <c r="L41" s="100">
        <v>9067609</v>
      </c>
      <c r="M41" s="101">
        <v>912883</v>
      </c>
      <c r="N41" s="76">
        <v>8.93293664138778</v>
      </c>
    </row>
    <row r="42" spans="1:14" ht="15" customHeight="1" x14ac:dyDescent="0.35">
      <c r="A42" s="20" t="s">
        <v>3</v>
      </c>
      <c r="B42" s="109">
        <v>552228</v>
      </c>
      <c r="C42" s="104">
        <v>349847</v>
      </c>
      <c r="D42" s="110">
        <v>848885</v>
      </c>
      <c r="E42" s="109">
        <v>1014684</v>
      </c>
      <c r="F42" s="73">
        <v>758146</v>
      </c>
      <c r="G42" s="105">
        <v>0.33837545802523522</v>
      </c>
      <c r="H42" s="30"/>
      <c r="I42" s="99">
        <v>2308905</v>
      </c>
      <c r="J42" s="101">
        <v>1225005</v>
      </c>
      <c r="K42" s="102">
        <v>3981523</v>
      </c>
      <c r="L42" s="100">
        <v>6708514</v>
      </c>
      <c r="M42" s="80">
        <v>3444872</v>
      </c>
      <c r="N42" s="76">
        <v>0.94739136896813581</v>
      </c>
    </row>
    <row r="43" spans="1:14" ht="15" customHeight="1" x14ac:dyDescent="0.35">
      <c r="A43" s="20" t="s">
        <v>7</v>
      </c>
      <c r="B43" s="109">
        <v>65837</v>
      </c>
      <c r="C43" s="73">
        <v>313977</v>
      </c>
      <c r="D43" s="92">
        <v>256923</v>
      </c>
      <c r="E43" s="91">
        <v>458697</v>
      </c>
      <c r="F43" s="73">
        <v>238612</v>
      </c>
      <c r="G43" s="105">
        <v>0.92235512044658274</v>
      </c>
      <c r="H43" s="30"/>
      <c r="I43" s="99">
        <v>467759</v>
      </c>
      <c r="J43" s="101">
        <v>2163099</v>
      </c>
      <c r="K43" s="117">
        <v>1743325</v>
      </c>
      <c r="L43" s="99">
        <v>2824139</v>
      </c>
      <c r="M43" s="80">
        <v>1627607</v>
      </c>
      <c r="N43" s="76">
        <v>0.73514798105439461</v>
      </c>
    </row>
    <row r="44" spans="1:14" ht="15" customHeight="1" x14ac:dyDescent="0.35">
      <c r="A44" s="20" t="s">
        <v>5</v>
      </c>
      <c r="B44" s="109">
        <v>3</v>
      </c>
      <c r="C44" s="104">
        <v>15483</v>
      </c>
      <c r="D44" s="92">
        <v>0</v>
      </c>
      <c r="E44" s="91">
        <v>43533</v>
      </c>
      <c r="F44" s="73">
        <v>0</v>
      </c>
      <c r="G44" s="105" t="s">
        <v>28</v>
      </c>
      <c r="H44" s="30"/>
      <c r="I44" s="100">
        <v>40</v>
      </c>
      <c r="J44" s="101">
        <v>135476</v>
      </c>
      <c r="K44" s="102">
        <v>0</v>
      </c>
      <c r="L44" s="99">
        <v>359813</v>
      </c>
      <c r="M44" s="79">
        <v>0</v>
      </c>
      <c r="N44" s="105" t="s">
        <v>28</v>
      </c>
    </row>
    <row r="45" spans="1:14" ht="15" customHeight="1" x14ac:dyDescent="0.35">
      <c r="A45" s="20" t="s">
        <v>12</v>
      </c>
      <c r="B45" s="91">
        <v>0</v>
      </c>
      <c r="C45" s="104">
        <v>0</v>
      </c>
      <c r="D45" s="92">
        <v>0</v>
      </c>
      <c r="E45" s="91">
        <v>3640</v>
      </c>
      <c r="F45" s="73">
        <v>0</v>
      </c>
      <c r="G45" s="105" t="s">
        <v>28</v>
      </c>
      <c r="H45" s="30"/>
      <c r="I45" s="99">
        <v>0</v>
      </c>
      <c r="J45" s="80">
        <v>0</v>
      </c>
      <c r="K45" s="102">
        <v>0</v>
      </c>
      <c r="L45" s="99">
        <v>44192</v>
      </c>
      <c r="M45" s="80">
        <v>0</v>
      </c>
      <c r="N45" s="105" t="s">
        <v>28</v>
      </c>
    </row>
    <row r="46" spans="1:14" ht="15" customHeight="1" x14ac:dyDescent="0.35">
      <c r="A46" s="20" t="s">
        <v>16</v>
      </c>
      <c r="B46" s="91">
        <v>4</v>
      </c>
      <c r="C46" s="73">
        <v>0</v>
      </c>
      <c r="D46" s="92">
        <v>0</v>
      </c>
      <c r="E46" s="91">
        <v>0</v>
      </c>
      <c r="F46" s="73">
        <v>0</v>
      </c>
      <c r="G46" s="105" t="s">
        <v>28</v>
      </c>
      <c r="H46" s="30"/>
      <c r="I46" s="100">
        <v>35</v>
      </c>
      <c r="J46" s="80">
        <v>0</v>
      </c>
      <c r="K46" s="117">
        <v>0</v>
      </c>
      <c r="L46" s="99">
        <v>0</v>
      </c>
      <c r="M46" s="80">
        <v>0</v>
      </c>
      <c r="N46" s="105" t="s">
        <v>28</v>
      </c>
    </row>
    <row r="47" spans="1:14" ht="15" customHeight="1" x14ac:dyDescent="0.35">
      <c r="A47" s="20" t="s">
        <v>47</v>
      </c>
      <c r="B47" s="91">
        <v>2</v>
      </c>
      <c r="C47" s="73">
        <v>10</v>
      </c>
      <c r="D47" s="92">
        <v>0</v>
      </c>
      <c r="E47" s="91">
        <v>0</v>
      </c>
      <c r="F47" s="73">
        <v>0</v>
      </c>
      <c r="G47" s="105" t="s">
        <v>28</v>
      </c>
      <c r="H47" s="30"/>
      <c r="I47" s="100">
        <v>34</v>
      </c>
      <c r="J47" s="80">
        <v>49</v>
      </c>
      <c r="K47" s="117">
        <v>0</v>
      </c>
      <c r="L47" s="99">
        <v>0</v>
      </c>
      <c r="M47" s="80">
        <v>0</v>
      </c>
      <c r="N47" s="105" t="s">
        <v>28</v>
      </c>
    </row>
    <row r="48" spans="1:14" s="25" customFormat="1" ht="15" customHeight="1" x14ac:dyDescent="0.35">
      <c r="A48" s="43" t="s">
        <v>44</v>
      </c>
      <c r="B48" s="93">
        <v>2806400</v>
      </c>
      <c r="C48" s="94">
        <v>2902241</v>
      </c>
      <c r="D48" s="95">
        <v>8274146</v>
      </c>
      <c r="E48" s="93">
        <v>19966096</v>
      </c>
      <c r="F48" s="45">
        <v>6391420</v>
      </c>
      <c r="G48" s="47">
        <v>2.1238904656555193</v>
      </c>
      <c r="H48" s="30"/>
      <c r="I48" s="86">
        <v>14764659</v>
      </c>
      <c r="J48" s="87">
        <v>15973419</v>
      </c>
      <c r="K48" s="103">
        <v>45526889</v>
      </c>
      <c r="L48" s="86">
        <v>120934675</v>
      </c>
      <c r="M48" s="87">
        <v>34291125</v>
      </c>
      <c r="N48" s="77">
        <v>2.5267047960660376</v>
      </c>
    </row>
    <row r="49" spans="1:14" ht="15" customHeight="1" x14ac:dyDescent="0.35">
      <c r="A49" s="22" t="s">
        <v>29</v>
      </c>
      <c r="B49" s="51">
        <v>170074930</v>
      </c>
      <c r="C49" s="52">
        <v>174118807</v>
      </c>
      <c r="D49" s="53">
        <v>152051397</v>
      </c>
      <c r="E49" s="51">
        <v>171505523</v>
      </c>
      <c r="F49" s="52">
        <v>138188706</v>
      </c>
      <c r="G49" s="39">
        <f t="shared" si="1"/>
        <v>0.24109652636880469</v>
      </c>
      <c r="H49" s="30"/>
      <c r="I49" s="54">
        <v>1335136803</v>
      </c>
      <c r="J49" s="55">
        <v>1318691960</v>
      </c>
      <c r="K49" s="56">
        <v>1217197353</v>
      </c>
      <c r="L49" s="54">
        <v>1389234719</v>
      </c>
      <c r="M49" s="55">
        <v>1108658346</v>
      </c>
      <c r="N49" s="9">
        <f t="shared" si="0"/>
        <v>0.25307740117801808</v>
      </c>
    </row>
    <row r="50" spans="1:14" ht="15" customHeight="1" x14ac:dyDescent="0.35">
      <c r="A50" s="62" t="s">
        <v>26</v>
      </c>
      <c r="B50" s="128">
        <f t="shared" ref="B50:D50" si="6">+B48/B49</f>
        <v>1.6500962252343716E-2</v>
      </c>
      <c r="C50" s="68">
        <f t="shared" si="6"/>
        <v>1.6668164973126655E-2</v>
      </c>
      <c r="D50" s="69">
        <f t="shared" si="6"/>
        <v>5.4416770666039983E-2</v>
      </c>
      <c r="E50" s="128">
        <f t="shared" ref="E50:F50" si="7">+E48/E49</f>
        <v>0.11641663574880909</v>
      </c>
      <c r="F50" s="68">
        <f t="shared" si="7"/>
        <v>4.625139191910517E-2</v>
      </c>
      <c r="G50" s="70"/>
      <c r="H50" s="30"/>
      <c r="I50" s="128">
        <v>1.1058536448717758E-2</v>
      </c>
      <c r="J50" s="68">
        <v>1.2113078326495597E-2</v>
      </c>
      <c r="K50" s="69">
        <v>3.7377290776443146E-2</v>
      </c>
      <c r="L50" s="128">
        <f t="shared" ref="L50" si="8">+L48/L49</f>
        <v>8.7051290430641762E-2</v>
      </c>
      <c r="M50" s="68">
        <f>+M48/M49</f>
        <v>3.0930290764256782E-2</v>
      </c>
      <c r="N50" s="71"/>
    </row>
    <row r="51" spans="1:14" ht="14.5" x14ac:dyDescent="0.35">
      <c r="A51" s="111"/>
      <c r="B51" s="37"/>
      <c r="C51" s="37"/>
      <c r="D51" s="37"/>
      <c r="E51" s="37"/>
      <c r="F51" s="37"/>
      <c r="G51" s="58"/>
      <c r="H51" s="30"/>
      <c r="I51" s="37"/>
      <c r="J51" s="37"/>
      <c r="K51" s="37"/>
      <c r="L51" s="37"/>
      <c r="M51" s="37"/>
      <c r="N51" s="30"/>
    </row>
    <row r="52" spans="1:14" ht="14.5" x14ac:dyDescent="0.35">
      <c r="A52" s="20" t="s">
        <v>0</v>
      </c>
      <c r="B52" s="37"/>
      <c r="C52" s="37"/>
      <c r="D52" s="37"/>
      <c r="E52" s="37"/>
      <c r="F52" s="37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G53" s="4"/>
      <c r="H53" s="4"/>
      <c r="I53" s="4"/>
      <c r="J53" s="4"/>
      <c r="K53" s="4"/>
      <c r="L53" s="4"/>
      <c r="M53" s="4"/>
      <c r="N53" s="4"/>
    </row>
    <row r="54" spans="1:14" x14ac:dyDescent="0.25">
      <c r="G54" s="4"/>
      <c r="H54" s="4"/>
      <c r="I54" s="4"/>
      <c r="J54" s="4"/>
      <c r="K54" s="4"/>
      <c r="L54" s="4"/>
      <c r="M54" s="4"/>
      <c r="N54" s="4"/>
    </row>
    <row r="55" spans="1:14" x14ac:dyDescent="0.25">
      <c r="G55" s="4"/>
      <c r="H55" s="4"/>
      <c r="I55" s="4"/>
      <c r="J55" s="4"/>
      <c r="K55" s="4"/>
      <c r="L55" s="4"/>
      <c r="M55" s="4"/>
      <c r="N55" s="4"/>
    </row>
    <row r="56" spans="1:14" x14ac:dyDescent="0.25">
      <c r="G56" s="4"/>
      <c r="H56" s="4"/>
      <c r="I56" s="4"/>
      <c r="J56" s="4"/>
      <c r="K56" s="4"/>
      <c r="L56" s="4"/>
      <c r="M56" s="4"/>
      <c r="N56" s="4"/>
    </row>
    <row r="57" spans="1:14" x14ac:dyDescent="0.25">
      <c r="G57" s="4"/>
      <c r="H57" s="4"/>
      <c r="I57" s="4"/>
      <c r="J57" s="4"/>
      <c r="K57" s="4"/>
      <c r="L57" s="4"/>
      <c r="M57" s="4"/>
      <c r="N57" s="4"/>
    </row>
    <row r="58" spans="1:14" x14ac:dyDescent="0.25">
      <c r="G58" s="4"/>
      <c r="H58" s="4"/>
      <c r="I58" s="4"/>
      <c r="J58" s="4"/>
      <c r="K58" s="4"/>
      <c r="L58" s="4"/>
      <c r="M58" s="4"/>
      <c r="N58" s="4"/>
    </row>
    <row r="59" spans="1:14" x14ac:dyDescent="0.25">
      <c r="G59" s="4"/>
      <c r="H59" s="4"/>
      <c r="I59" s="4"/>
      <c r="J59" s="4"/>
      <c r="K59" s="4"/>
      <c r="L59" s="4"/>
      <c r="M59" s="4"/>
      <c r="N59" s="4"/>
    </row>
    <row r="60" spans="1:14" x14ac:dyDescent="0.25">
      <c r="G60" s="4"/>
      <c r="H60" s="4"/>
      <c r="I60" s="4"/>
      <c r="J60" s="4"/>
      <c r="K60" s="4"/>
      <c r="L60" s="4"/>
      <c r="M60" s="4"/>
      <c r="N60" s="4"/>
    </row>
    <row r="61" spans="1:14" x14ac:dyDescent="0.25">
      <c r="G61" s="4"/>
      <c r="H61" s="4"/>
      <c r="I61" s="4"/>
      <c r="J61" s="4"/>
      <c r="K61" s="4"/>
      <c r="L61" s="4"/>
      <c r="M61" s="4"/>
      <c r="N61" s="4"/>
    </row>
    <row r="62" spans="1:14" x14ac:dyDescent="0.25">
      <c r="G62" s="4"/>
      <c r="H62" s="4"/>
      <c r="I62" s="4"/>
      <c r="J62" s="4"/>
      <c r="K62" s="4"/>
      <c r="L62" s="4"/>
      <c r="M62" s="4"/>
      <c r="N62" s="4"/>
    </row>
    <row r="63" spans="1:14" x14ac:dyDescent="0.25">
      <c r="G63" s="4"/>
      <c r="H63" s="4"/>
      <c r="I63" s="4"/>
      <c r="J63" s="4"/>
      <c r="K63" s="4"/>
      <c r="L63" s="4"/>
      <c r="M63" s="4"/>
      <c r="N63" s="4"/>
    </row>
    <row r="64" spans="1:14" x14ac:dyDescent="0.25">
      <c r="G64" s="4"/>
      <c r="H64" s="4"/>
      <c r="I64" s="4"/>
      <c r="J64" s="4"/>
      <c r="K64" s="4"/>
      <c r="L64" s="4"/>
      <c r="M64" s="4"/>
      <c r="N64" s="4"/>
    </row>
    <row r="65" spans="7:14" x14ac:dyDescent="0.25">
      <c r="G65" s="4"/>
      <c r="H65" s="4"/>
      <c r="I65" s="4"/>
      <c r="J65" s="4"/>
      <c r="K65" s="4"/>
      <c r="L65" s="4"/>
      <c r="M65" s="4"/>
      <c r="N65" s="4"/>
    </row>
    <row r="66" spans="7:14" x14ac:dyDescent="0.25">
      <c r="G66" s="4"/>
      <c r="H66" s="4"/>
      <c r="I66" s="4"/>
      <c r="J66" s="4"/>
      <c r="K66" s="4"/>
      <c r="L66" s="4"/>
      <c r="M66" s="4"/>
      <c r="N66" s="4"/>
    </row>
    <row r="67" spans="7:14" x14ac:dyDescent="0.25">
      <c r="G67" s="4"/>
      <c r="H67" s="4"/>
      <c r="I67" s="4"/>
      <c r="J67" s="4"/>
      <c r="K67" s="4"/>
      <c r="L67" s="4"/>
      <c r="M67" s="4"/>
      <c r="N67" s="4"/>
    </row>
    <row r="68" spans="7:14" x14ac:dyDescent="0.25">
      <c r="G68" s="4"/>
      <c r="H68" s="4"/>
      <c r="I68" s="4"/>
      <c r="J68" s="4"/>
      <c r="K68" s="4"/>
      <c r="L68" s="4"/>
      <c r="M68" s="4"/>
      <c r="N68" s="4"/>
    </row>
    <row r="69" spans="7:14" x14ac:dyDescent="0.25">
      <c r="G69" s="4"/>
      <c r="H69" s="4"/>
      <c r="I69" s="4"/>
      <c r="J69" s="4"/>
      <c r="K69" s="4"/>
      <c r="L69" s="4"/>
      <c r="M69" s="4"/>
      <c r="N69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  <ignoredErrors>
    <ignoredError sqref="C4 J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L15" sqref="L15"/>
    </sheetView>
  </sheetViews>
  <sheetFormatPr defaultColWidth="9.1796875" defaultRowHeight="12.5" x14ac:dyDescent="0.25"/>
  <cols>
    <col min="1" max="1" width="21.1796875" style="4" customWidth="1"/>
    <col min="2" max="4" width="12.7265625" style="4" bestFit="1" customWidth="1"/>
    <col min="5" max="6" width="14.81640625" style="4" bestFit="1" customWidth="1"/>
    <col min="7" max="7" width="6" style="4" bestFit="1" customWidth="1"/>
    <col min="8" max="8" width="1.7265625" style="4" customWidth="1"/>
    <col min="9" max="11" width="13.81640625" style="4" bestFit="1" customWidth="1"/>
    <col min="12" max="13" width="14.81640625" style="4" bestFit="1" customWidth="1"/>
    <col min="14" max="14" width="6.54296875" style="4" bestFit="1" customWidth="1"/>
    <col min="15" max="15" width="9.1796875" style="4"/>
    <col min="16" max="16" width="14.26953125" style="4" bestFit="1" customWidth="1"/>
    <col min="17" max="16384" width="9.1796875" style="4"/>
  </cols>
  <sheetData>
    <row r="1" spans="1:14" ht="21" x14ac:dyDescent="0.5">
      <c r="A1" s="155" t="s">
        <v>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121" customFormat="1" ht="8.5" customHeight="1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s="121" customFormat="1" ht="14.5" x14ac:dyDescent="0.35">
      <c r="A3" s="2"/>
      <c r="B3" s="160" t="s">
        <v>22</v>
      </c>
      <c r="C3" s="161"/>
      <c r="D3" s="162"/>
      <c r="E3" s="161"/>
      <c r="F3" s="161"/>
      <c r="G3" s="163"/>
      <c r="H3" s="2"/>
      <c r="I3" s="160" t="s">
        <v>23</v>
      </c>
      <c r="J3" s="161"/>
      <c r="K3" s="162"/>
      <c r="L3" s="161"/>
      <c r="M3" s="161"/>
      <c r="N3" s="163"/>
    </row>
    <row r="4" spans="1:14" s="121" customFormat="1" ht="29" x14ac:dyDescent="0.35">
      <c r="A4" s="2"/>
      <c r="B4" s="133">
        <v>2017</v>
      </c>
      <c r="C4" s="134" t="s">
        <v>38</v>
      </c>
      <c r="D4" s="124">
        <v>2019</v>
      </c>
      <c r="E4" s="135" t="str">
        <f>'Red Meat Imports from EU'!E4</f>
        <v>YTD November
2020</v>
      </c>
      <c r="F4" s="135" t="str">
        <f>'Red Meat Imports from EU'!F4</f>
        <v>YTD November
2019</v>
      </c>
      <c r="G4" s="135" t="s">
        <v>46</v>
      </c>
      <c r="H4" s="57"/>
      <c r="I4" s="133">
        <v>2017</v>
      </c>
      <c r="J4" s="133" t="s">
        <v>38</v>
      </c>
      <c r="K4" s="134">
        <v>2019</v>
      </c>
      <c r="L4" s="135" t="str">
        <f>E4</f>
        <v>YTD November
2020</v>
      </c>
      <c r="M4" s="135" t="str">
        <f>F4</f>
        <v>YTD November
2019</v>
      </c>
      <c r="N4" s="135" t="s">
        <v>46</v>
      </c>
    </row>
    <row r="5" spans="1:14" s="121" customFormat="1" ht="15" customHeight="1" x14ac:dyDescent="0.35">
      <c r="A5" s="12" t="s">
        <v>31</v>
      </c>
      <c r="B5" s="61"/>
      <c r="C5" s="5"/>
      <c r="D5" s="32"/>
      <c r="E5" s="129"/>
      <c r="F5" s="21"/>
      <c r="G5" s="18"/>
      <c r="H5" s="57"/>
      <c r="I5" s="72"/>
      <c r="J5" s="11"/>
      <c r="K5" s="60"/>
      <c r="L5" s="15"/>
      <c r="M5" s="11"/>
      <c r="N5" s="18"/>
    </row>
    <row r="6" spans="1:14" s="121" customFormat="1" ht="15" customHeight="1" x14ac:dyDescent="0.35">
      <c r="A6" s="7" t="s">
        <v>6</v>
      </c>
      <c r="B6" s="107">
        <v>647505</v>
      </c>
      <c r="C6" s="74">
        <v>810383</v>
      </c>
      <c r="D6" s="112">
        <v>1329249</v>
      </c>
      <c r="E6" s="107">
        <v>199632</v>
      </c>
      <c r="F6" s="74">
        <v>1179519</v>
      </c>
      <c r="G6" s="76">
        <v>-0.83075134864296374</v>
      </c>
      <c r="H6" s="57"/>
      <c r="I6" s="81">
        <v>1833296</v>
      </c>
      <c r="J6" s="82">
        <v>2248713</v>
      </c>
      <c r="K6" s="83">
        <v>4037323</v>
      </c>
      <c r="L6" s="138">
        <v>663448</v>
      </c>
      <c r="M6" s="116">
        <v>3567883</v>
      </c>
      <c r="N6" s="76">
        <v>-0.81404995623455145</v>
      </c>
    </row>
    <row r="7" spans="1:14" s="121" customFormat="1" ht="15" customHeight="1" x14ac:dyDescent="0.35">
      <c r="A7" s="7" t="s">
        <v>3</v>
      </c>
      <c r="B7" s="107">
        <v>177168</v>
      </c>
      <c r="C7" s="74">
        <v>165958</v>
      </c>
      <c r="D7" s="112">
        <v>174203</v>
      </c>
      <c r="E7" s="91">
        <v>165460</v>
      </c>
      <c r="F7" s="73">
        <v>174203</v>
      </c>
      <c r="G7" s="76">
        <v>-5.0188573101496527E-2</v>
      </c>
      <c r="H7" s="57"/>
      <c r="I7" s="81">
        <v>662670</v>
      </c>
      <c r="J7" s="82">
        <v>617597</v>
      </c>
      <c r="K7" s="83">
        <v>572630</v>
      </c>
      <c r="L7" s="132">
        <v>652896</v>
      </c>
      <c r="M7" s="79">
        <v>572630</v>
      </c>
      <c r="N7" s="76">
        <v>0.1401707909121073</v>
      </c>
    </row>
    <row r="8" spans="1:14" s="121" customFormat="1" ht="15" customHeight="1" x14ac:dyDescent="0.35">
      <c r="A8" s="7" t="s">
        <v>37</v>
      </c>
      <c r="B8" s="107">
        <v>195983</v>
      </c>
      <c r="C8" s="74">
        <v>102921</v>
      </c>
      <c r="D8" s="112">
        <v>256162</v>
      </c>
      <c r="E8" s="108">
        <v>101808</v>
      </c>
      <c r="F8" s="74">
        <v>204262</v>
      </c>
      <c r="G8" s="76">
        <v>-0.50158130244489918</v>
      </c>
      <c r="H8" s="57"/>
      <c r="I8" s="81">
        <v>545864</v>
      </c>
      <c r="J8" s="82">
        <v>288665</v>
      </c>
      <c r="K8" s="83">
        <v>699020</v>
      </c>
      <c r="L8" s="132">
        <v>258106</v>
      </c>
      <c r="M8" s="116">
        <v>529642</v>
      </c>
      <c r="N8" s="76">
        <v>-0.51267837520438331</v>
      </c>
    </row>
    <row r="9" spans="1:14" s="121" customFormat="1" ht="15" customHeight="1" x14ac:dyDescent="0.35">
      <c r="A9" s="7" t="s">
        <v>1</v>
      </c>
      <c r="B9" s="107">
        <v>103583</v>
      </c>
      <c r="C9" s="74">
        <v>54595</v>
      </c>
      <c r="D9" s="112">
        <v>317520</v>
      </c>
      <c r="E9" s="107">
        <v>88079</v>
      </c>
      <c r="F9" s="74">
        <v>316704</v>
      </c>
      <c r="G9" s="76">
        <v>-0.72188857734667067</v>
      </c>
      <c r="H9" s="57"/>
      <c r="I9" s="81">
        <v>789400</v>
      </c>
      <c r="J9" s="82">
        <v>385498</v>
      </c>
      <c r="K9" s="83">
        <v>2120210</v>
      </c>
      <c r="L9" s="138">
        <v>678819</v>
      </c>
      <c r="M9" s="116">
        <v>2115193</v>
      </c>
      <c r="N9" s="76">
        <v>-0.67907467545514755</v>
      </c>
    </row>
    <row r="10" spans="1:14" s="121" customFormat="1" ht="15" customHeight="1" x14ac:dyDescent="0.35">
      <c r="A10" s="7" t="s">
        <v>7</v>
      </c>
      <c r="B10" s="107">
        <v>59100</v>
      </c>
      <c r="C10" s="74">
        <v>43439</v>
      </c>
      <c r="D10" s="112">
        <v>108084</v>
      </c>
      <c r="E10" s="107">
        <v>47905</v>
      </c>
      <c r="F10" s="74">
        <v>105577</v>
      </c>
      <c r="G10" s="76">
        <v>-0.54625533970467055</v>
      </c>
      <c r="H10" s="57"/>
      <c r="I10" s="81">
        <v>326070</v>
      </c>
      <c r="J10" s="82">
        <v>254098</v>
      </c>
      <c r="K10" s="83">
        <v>557647</v>
      </c>
      <c r="L10" s="138">
        <v>290810</v>
      </c>
      <c r="M10" s="116">
        <v>541780</v>
      </c>
      <c r="N10" s="76">
        <v>-0.46323230831702905</v>
      </c>
    </row>
    <row r="11" spans="1:14" s="121" customFormat="1" ht="15" customHeight="1" x14ac:dyDescent="0.35">
      <c r="A11" s="7" t="s">
        <v>8</v>
      </c>
      <c r="B11" s="107">
        <v>50094</v>
      </c>
      <c r="C11" s="74">
        <v>93679</v>
      </c>
      <c r="D11" s="112">
        <v>89442</v>
      </c>
      <c r="E11" s="91">
        <v>35273</v>
      </c>
      <c r="F11" s="74">
        <v>0</v>
      </c>
      <c r="G11" s="76" t="s">
        <v>28</v>
      </c>
      <c r="H11" s="57"/>
      <c r="I11" s="81">
        <v>92202</v>
      </c>
      <c r="J11" s="82">
        <v>301361</v>
      </c>
      <c r="K11" s="83">
        <v>263904</v>
      </c>
      <c r="L11" s="132">
        <v>116444</v>
      </c>
      <c r="M11" s="116">
        <v>0</v>
      </c>
      <c r="N11" s="76" t="s">
        <v>28</v>
      </c>
    </row>
    <row r="12" spans="1:14" s="121" customFormat="1" ht="15" customHeight="1" x14ac:dyDescent="0.35">
      <c r="A12" s="7" t="s">
        <v>45</v>
      </c>
      <c r="B12" s="107">
        <v>0</v>
      </c>
      <c r="C12" s="74">
        <v>0</v>
      </c>
      <c r="D12" s="112">
        <v>0</v>
      </c>
      <c r="E12" s="91">
        <v>25500</v>
      </c>
      <c r="F12" s="106">
        <v>0</v>
      </c>
      <c r="G12" s="76" t="s">
        <v>28</v>
      </c>
      <c r="H12" s="57"/>
      <c r="I12" s="81">
        <v>0</v>
      </c>
      <c r="J12" s="82">
        <v>0</v>
      </c>
      <c r="K12" s="83">
        <v>0</v>
      </c>
      <c r="L12" s="132">
        <v>26561</v>
      </c>
      <c r="M12" s="79">
        <v>0</v>
      </c>
      <c r="N12" s="76" t="s">
        <v>28</v>
      </c>
    </row>
    <row r="13" spans="1:14" s="121" customFormat="1" ht="15" customHeight="1" x14ac:dyDescent="0.35">
      <c r="A13" s="7" t="s">
        <v>9</v>
      </c>
      <c r="B13" s="107">
        <v>0</v>
      </c>
      <c r="C13" s="74">
        <v>25007</v>
      </c>
      <c r="D13" s="92">
        <v>0</v>
      </c>
      <c r="E13" s="91">
        <v>20670</v>
      </c>
      <c r="F13" s="73">
        <v>0</v>
      </c>
      <c r="G13" s="76" t="s">
        <v>28</v>
      </c>
      <c r="H13" s="57"/>
      <c r="I13" s="81">
        <v>0</v>
      </c>
      <c r="J13" s="82">
        <v>109449</v>
      </c>
      <c r="K13" s="117">
        <v>0</v>
      </c>
      <c r="L13" s="99">
        <v>122982</v>
      </c>
      <c r="M13" s="80">
        <v>0</v>
      </c>
      <c r="N13" s="76" t="s">
        <v>28</v>
      </c>
    </row>
    <row r="14" spans="1:14" s="121" customFormat="1" ht="15" customHeight="1" x14ac:dyDescent="0.35">
      <c r="A14" s="7" t="s">
        <v>5</v>
      </c>
      <c r="B14" s="91">
        <v>0</v>
      </c>
      <c r="C14" s="73">
        <v>5532</v>
      </c>
      <c r="D14" s="112">
        <v>3761</v>
      </c>
      <c r="E14" s="91">
        <v>0</v>
      </c>
      <c r="F14" s="106">
        <v>3761</v>
      </c>
      <c r="G14" s="76" t="s">
        <v>28</v>
      </c>
      <c r="H14" s="57"/>
      <c r="I14" s="99">
        <v>0</v>
      </c>
      <c r="J14" s="80">
        <v>38868</v>
      </c>
      <c r="K14" s="83">
        <v>26416</v>
      </c>
      <c r="L14" s="132">
        <v>0</v>
      </c>
      <c r="M14" s="79">
        <v>26416</v>
      </c>
      <c r="N14" s="76" t="s">
        <v>28</v>
      </c>
    </row>
    <row r="15" spans="1:14" s="121" customFormat="1" ht="15" customHeight="1" x14ac:dyDescent="0.35">
      <c r="A15" s="7" t="s">
        <v>16</v>
      </c>
      <c r="B15" s="107">
        <v>1</v>
      </c>
      <c r="C15" s="73">
        <v>0</v>
      </c>
      <c r="D15" s="92">
        <v>0</v>
      </c>
      <c r="E15" s="91">
        <v>0</v>
      </c>
      <c r="F15" s="73">
        <v>0</v>
      </c>
      <c r="G15" s="76" t="s">
        <v>28</v>
      </c>
      <c r="H15" s="57"/>
      <c r="I15" s="81">
        <v>1</v>
      </c>
      <c r="J15" s="80">
        <v>0</v>
      </c>
      <c r="K15" s="117">
        <v>0</v>
      </c>
      <c r="L15" s="99">
        <v>0</v>
      </c>
      <c r="M15" s="80">
        <v>0</v>
      </c>
      <c r="N15" s="76" t="s">
        <v>28</v>
      </c>
    </row>
    <row r="16" spans="1:14" s="121" customFormat="1" ht="15" customHeight="1" x14ac:dyDescent="0.35">
      <c r="A16" s="7" t="s">
        <v>2</v>
      </c>
      <c r="B16" s="91">
        <v>0</v>
      </c>
      <c r="C16" s="73">
        <v>37876</v>
      </c>
      <c r="D16" s="112">
        <v>0</v>
      </c>
      <c r="E16" s="91">
        <v>0</v>
      </c>
      <c r="F16" s="106">
        <v>0</v>
      </c>
      <c r="G16" s="76" t="s">
        <v>28</v>
      </c>
      <c r="H16" s="57"/>
      <c r="I16" s="99">
        <v>0</v>
      </c>
      <c r="J16" s="80">
        <v>110802</v>
      </c>
      <c r="K16" s="83">
        <v>0</v>
      </c>
      <c r="L16" s="99">
        <v>0</v>
      </c>
      <c r="M16" s="79">
        <v>0</v>
      </c>
      <c r="N16" s="76" t="s">
        <v>28</v>
      </c>
    </row>
    <row r="17" spans="1:17" s="121" customFormat="1" ht="15" customHeight="1" x14ac:dyDescent="0.35">
      <c r="A17" s="7" t="s">
        <v>4</v>
      </c>
      <c r="B17" s="91">
        <v>59127</v>
      </c>
      <c r="C17" s="73">
        <v>207526</v>
      </c>
      <c r="D17" s="112">
        <v>160138</v>
      </c>
      <c r="E17" s="91">
        <v>0</v>
      </c>
      <c r="F17" s="106">
        <v>139328</v>
      </c>
      <c r="G17" s="76">
        <v>-1</v>
      </c>
      <c r="H17" s="57"/>
      <c r="I17" s="99">
        <v>172451</v>
      </c>
      <c r="J17" s="80">
        <v>406907</v>
      </c>
      <c r="K17" s="83">
        <v>499641</v>
      </c>
      <c r="L17" s="99">
        <v>0</v>
      </c>
      <c r="M17" s="79">
        <v>368893</v>
      </c>
      <c r="N17" s="76" t="s">
        <v>28</v>
      </c>
    </row>
    <row r="18" spans="1:17" s="122" customFormat="1" ht="15" customHeight="1" x14ac:dyDescent="0.35">
      <c r="A18" s="12" t="s">
        <v>41</v>
      </c>
      <c r="B18" s="113">
        <v>1292561</v>
      </c>
      <c r="C18" s="114">
        <v>1546916</v>
      </c>
      <c r="D18" s="115">
        <v>2438559</v>
      </c>
      <c r="E18" s="113">
        <v>684327</v>
      </c>
      <c r="F18" s="114">
        <v>2123354</v>
      </c>
      <c r="G18" s="50">
        <v>-0.67771412585937152</v>
      </c>
      <c r="H18" s="57"/>
      <c r="I18" s="118">
        <v>4421954</v>
      </c>
      <c r="J18" s="119">
        <v>4761958</v>
      </c>
      <c r="K18" s="120">
        <v>8776791</v>
      </c>
      <c r="L18" s="118">
        <v>2810066</v>
      </c>
      <c r="M18" s="119">
        <v>7722437</v>
      </c>
      <c r="N18" s="77">
        <v>-0.63611668181948267</v>
      </c>
      <c r="P18" s="121"/>
      <c r="Q18" s="121"/>
    </row>
    <row r="19" spans="1:17" s="122" customFormat="1" ht="15" customHeight="1" x14ac:dyDescent="0.35">
      <c r="A19" s="22" t="s">
        <v>32</v>
      </c>
      <c r="B19" s="96">
        <v>1286118064</v>
      </c>
      <c r="C19" s="97">
        <v>1262042589</v>
      </c>
      <c r="D19" s="98">
        <v>1262326384</v>
      </c>
      <c r="E19" s="96">
        <v>1358793936</v>
      </c>
      <c r="F19" s="97">
        <v>1146155401</v>
      </c>
      <c r="G19" s="9">
        <f t="shared" ref="G19:G38" si="0">(E19-F19)/F19</f>
        <v>0.18552330235016709</v>
      </c>
      <c r="H19" s="57"/>
      <c r="I19" s="88">
        <v>4017445990</v>
      </c>
      <c r="J19" s="89">
        <v>3857626313</v>
      </c>
      <c r="K19" s="131">
        <v>4247639548</v>
      </c>
      <c r="L19" s="88">
        <v>4671297760</v>
      </c>
      <c r="M19" s="89">
        <v>3841960584</v>
      </c>
      <c r="N19" s="78">
        <f t="shared" ref="N19:N38" si="1">(L19-M19)/M19</f>
        <v>0.21586301000947489</v>
      </c>
      <c r="P19" s="121"/>
      <c r="Q19" s="121"/>
    </row>
    <row r="20" spans="1:17" s="122" customFormat="1" ht="15" customHeight="1" x14ac:dyDescent="0.35">
      <c r="A20" s="22" t="s">
        <v>26</v>
      </c>
      <c r="B20" s="40">
        <v>1.005009599180935E-3</v>
      </c>
      <c r="C20" s="41">
        <v>1.2257240868754865E-3</v>
      </c>
      <c r="D20" s="33">
        <v>1.9305689812152181E-3</v>
      </c>
      <c r="E20" s="40">
        <f>E18/E19</f>
        <v>5.0362824109630112E-4</v>
      </c>
      <c r="F20" s="41">
        <f>F18/F19</f>
        <v>1.8525882250761212E-3</v>
      </c>
      <c r="G20" s="9"/>
      <c r="H20" s="57"/>
      <c r="I20" s="40">
        <v>1.1006878526822459E-3</v>
      </c>
      <c r="J20" s="41">
        <v>1.2344269801231004E-3</v>
      </c>
      <c r="K20" s="33">
        <v>2.0640005252119337E-3</v>
      </c>
      <c r="L20" s="40">
        <f t="shared" ref="L20:M20" si="2">L18/L19</f>
        <v>6.0156002558055732E-4</v>
      </c>
      <c r="M20" s="41">
        <f t="shared" si="2"/>
        <v>2.0100250461080734E-3</v>
      </c>
      <c r="N20" s="9"/>
      <c r="P20" s="121"/>
      <c r="Q20" s="121"/>
    </row>
    <row r="21" spans="1:17" s="121" customFormat="1" ht="15" customHeight="1" x14ac:dyDescent="0.35">
      <c r="A21" s="1"/>
      <c r="B21" s="17"/>
      <c r="C21" s="14"/>
      <c r="D21" s="29"/>
      <c r="E21" s="34"/>
      <c r="F21" s="30"/>
      <c r="G21" s="18"/>
      <c r="H21" s="57"/>
      <c r="I21" s="10"/>
      <c r="J21" s="6"/>
      <c r="K21" s="42"/>
      <c r="L21" s="10"/>
      <c r="M21" s="6"/>
      <c r="N21" s="18"/>
    </row>
    <row r="22" spans="1:17" s="121" customFormat="1" ht="15" customHeight="1" x14ac:dyDescent="0.35">
      <c r="A22" s="12" t="s">
        <v>34</v>
      </c>
      <c r="B22" s="8"/>
      <c r="C22" s="5"/>
      <c r="D22" s="31"/>
      <c r="E22" s="129"/>
      <c r="F22" s="21"/>
      <c r="G22" s="32"/>
      <c r="H22" s="57"/>
      <c r="I22" s="15"/>
      <c r="J22" s="11"/>
      <c r="K22" s="60"/>
      <c r="L22" s="15"/>
      <c r="M22" s="11"/>
      <c r="N22" s="32"/>
    </row>
    <row r="23" spans="1:17" s="123" customFormat="1" ht="15" customHeight="1" x14ac:dyDescent="0.35">
      <c r="A23" s="7" t="s">
        <v>7</v>
      </c>
      <c r="B23" s="91">
        <v>0</v>
      </c>
      <c r="C23" s="73">
        <v>0</v>
      </c>
      <c r="D23" s="92">
        <v>236</v>
      </c>
      <c r="E23" s="139">
        <v>0</v>
      </c>
      <c r="F23" s="73">
        <v>236</v>
      </c>
      <c r="G23" s="76" t="s">
        <v>28</v>
      </c>
      <c r="H23" s="57"/>
      <c r="I23" s="99">
        <v>0</v>
      </c>
      <c r="J23" s="80">
        <v>0</v>
      </c>
      <c r="K23" s="117">
        <v>1408</v>
      </c>
      <c r="L23" s="141">
        <v>0</v>
      </c>
      <c r="M23" s="80">
        <v>1408</v>
      </c>
      <c r="N23" s="76" t="s">
        <v>28</v>
      </c>
    </row>
    <row r="24" spans="1:17" s="122" customFormat="1" ht="15" customHeight="1" x14ac:dyDescent="0.35">
      <c r="A24" s="12" t="s">
        <v>42</v>
      </c>
      <c r="B24" s="93">
        <v>0</v>
      </c>
      <c r="C24" s="94">
        <v>0</v>
      </c>
      <c r="D24" s="95">
        <v>236</v>
      </c>
      <c r="E24" s="93">
        <v>0</v>
      </c>
      <c r="F24" s="94">
        <v>236</v>
      </c>
      <c r="G24" s="140" t="s">
        <v>28</v>
      </c>
      <c r="H24" s="57"/>
      <c r="I24" s="48">
        <v>0</v>
      </c>
      <c r="J24" s="49">
        <v>0</v>
      </c>
      <c r="K24" s="136">
        <v>1408</v>
      </c>
      <c r="L24" s="86">
        <v>0</v>
      </c>
      <c r="M24" s="87">
        <v>1408</v>
      </c>
      <c r="N24" s="140" t="s">
        <v>28</v>
      </c>
    </row>
    <row r="25" spans="1:17" s="122" customFormat="1" ht="15" customHeight="1" x14ac:dyDescent="0.35">
      <c r="A25" s="3" t="s">
        <v>33</v>
      </c>
      <c r="B25" s="19">
        <v>4192254</v>
      </c>
      <c r="C25" s="16">
        <v>4111954</v>
      </c>
      <c r="D25" s="13">
        <v>2411737</v>
      </c>
      <c r="E25" s="19">
        <v>2326158</v>
      </c>
      <c r="F25" s="16">
        <v>2311779</v>
      </c>
      <c r="G25" s="9">
        <f t="shared" si="0"/>
        <v>6.2198852052899522E-3</v>
      </c>
      <c r="H25" s="57"/>
      <c r="I25" s="23">
        <v>34332250</v>
      </c>
      <c r="J25" s="24">
        <v>37279933</v>
      </c>
      <c r="K25" s="137">
        <v>22053040</v>
      </c>
      <c r="L25" s="23">
        <v>19296789</v>
      </c>
      <c r="M25" s="24">
        <v>21200524</v>
      </c>
      <c r="N25" s="9">
        <f t="shared" ref="N25" si="3">(L25-M25)/M25</f>
        <v>-8.9796601253818067E-2</v>
      </c>
    </row>
    <row r="26" spans="1:17" s="122" customFormat="1" ht="15" customHeight="1" x14ac:dyDescent="0.35">
      <c r="A26" s="3" t="s">
        <v>25</v>
      </c>
      <c r="B26" s="26">
        <v>0</v>
      </c>
      <c r="C26" s="27">
        <v>0</v>
      </c>
      <c r="D26" s="142">
        <v>9.7854782673235103E-5</v>
      </c>
      <c r="E26" s="26">
        <f>+E24/E25</f>
        <v>0</v>
      </c>
      <c r="F26" s="143">
        <f t="shared" ref="F26" si="4">+F24/F25</f>
        <v>1.0208588277685713E-4</v>
      </c>
      <c r="G26" s="9"/>
      <c r="H26" s="57"/>
      <c r="I26" s="26">
        <v>0</v>
      </c>
      <c r="J26" s="27">
        <v>0</v>
      </c>
      <c r="K26" s="142">
        <v>6.3846072922372606E-5</v>
      </c>
      <c r="L26" s="26">
        <f t="shared" ref="L26" si="5">+L24/L25</f>
        <v>0</v>
      </c>
      <c r="M26" s="143">
        <f>+M24/M25</f>
        <v>6.6413452799562875E-5</v>
      </c>
      <c r="N26" s="9"/>
    </row>
    <row r="27" spans="1:17" s="121" customFormat="1" ht="15" customHeight="1" x14ac:dyDescent="0.35">
      <c r="A27" s="3"/>
      <c r="B27" s="17"/>
      <c r="C27" s="14"/>
      <c r="D27" s="29"/>
      <c r="E27" s="34"/>
      <c r="F27" s="30"/>
      <c r="G27" s="32"/>
      <c r="H27" s="57"/>
      <c r="I27" s="10"/>
      <c r="J27" s="6"/>
      <c r="K27" s="42"/>
      <c r="L27" s="10"/>
      <c r="M27" s="6"/>
      <c r="N27" s="32"/>
    </row>
    <row r="28" spans="1:17" s="121" customFormat="1" ht="15" customHeight="1" x14ac:dyDescent="0.35">
      <c r="A28" s="12" t="s">
        <v>36</v>
      </c>
      <c r="B28" s="17"/>
      <c r="C28" s="14"/>
      <c r="D28" s="29"/>
      <c r="E28" s="34"/>
      <c r="F28" s="30"/>
      <c r="G28" s="32"/>
      <c r="H28" s="57"/>
      <c r="I28" s="10"/>
      <c r="J28" s="6"/>
      <c r="K28" s="42"/>
      <c r="L28" s="10"/>
      <c r="M28" s="6"/>
      <c r="N28" s="32"/>
    </row>
    <row r="29" spans="1:17" s="121" customFormat="1" ht="15" customHeight="1" x14ac:dyDescent="0.35">
      <c r="A29" s="2" t="s">
        <v>1</v>
      </c>
      <c r="B29" s="109">
        <v>0</v>
      </c>
      <c r="C29" s="104">
        <v>645865</v>
      </c>
      <c r="D29" s="110">
        <v>1584934</v>
      </c>
      <c r="E29" s="75">
        <v>1368611</v>
      </c>
      <c r="F29" s="90">
        <v>1333405</v>
      </c>
      <c r="G29" s="76">
        <v>2.6403080834405152E-2</v>
      </c>
      <c r="H29" s="57"/>
      <c r="I29" s="100">
        <v>0</v>
      </c>
      <c r="J29" s="101">
        <v>7748441</v>
      </c>
      <c r="K29" s="102">
        <v>18821748</v>
      </c>
      <c r="L29" s="84">
        <v>17079829</v>
      </c>
      <c r="M29" s="85">
        <v>15812413</v>
      </c>
      <c r="N29" s="76">
        <v>8.0153231515012927E-2</v>
      </c>
    </row>
    <row r="30" spans="1:17" s="121" customFormat="1" ht="15" customHeight="1" x14ac:dyDescent="0.35">
      <c r="A30" s="2" t="s">
        <v>3</v>
      </c>
      <c r="B30" s="109">
        <v>292466</v>
      </c>
      <c r="C30" s="104">
        <v>322802</v>
      </c>
      <c r="D30" s="110">
        <v>245253</v>
      </c>
      <c r="E30" s="75">
        <v>368243</v>
      </c>
      <c r="F30" s="90">
        <v>229439</v>
      </c>
      <c r="G30" s="76">
        <v>0.60497125597653412</v>
      </c>
      <c r="H30" s="57"/>
      <c r="I30" s="100">
        <v>6236915</v>
      </c>
      <c r="J30" s="101">
        <v>7112922</v>
      </c>
      <c r="K30" s="102">
        <v>5624584</v>
      </c>
      <c r="L30" s="84">
        <v>7125498</v>
      </c>
      <c r="M30" s="85">
        <v>5293247</v>
      </c>
      <c r="N30" s="76">
        <v>0.34614878164574597</v>
      </c>
    </row>
    <row r="31" spans="1:17" s="121" customFormat="1" ht="15" customHeight="1" x14ac:dyDescent="0.35">
      <c r="A31" s="2" t="s">
        <v>4</v>
      </c>
      <c r="B31" s="109">
        <v>0</v>
      </c>
      <c r="C31" s="104">
        <v>0</v>
      </c>
      <c r="D31" s="110">
        <v>78223</v>
      </c>
      <c r="E31" s="91">
        <v>312174</v>
      </c>
      <c r="F31" s="73">
        <v>66535</v>
      </c>
      <c r="G31" s="76">
        <v>3.691876456000601</v>
      </c>
      <c r="H31" s="57"/>
      <c r="I31" s="100">
        <v>0</v>
      </c>
      <c r="J31" s="101">
        <v>0</v>
      </c>
      <c r="K31" s="102">
        <v>1179228</v>
      </c>
      <c r="L31" s="132">
        <v>5234233</v>
      </c>
      <c r="M31" s="79">
        <v>992898</v>
      </c>
      <c r="N31" s="76">
        <v>4.2716724175091496</v>
      </c>
    </row>
    <row r="32" spans="1:17" s="121" customFormat="1" ht="15" customHeight="1" x14ac:dyDescent="0.35">
      <c r="A32" s="2" t="s">
        <v>16</v>
      </c>
      <c r="B32" s="91">
        <v>0</v>
      </c>
      <c r="C32" s="73">
        <v>16263</v>
      </c>
      <c r="D32" s="92">
        <v>72311</v>
      </c>
      <c r="E32" s="91">
        <v>74087</v>
      </c>
      <c r="F32" s="73">
        <v>66724</v>
      </c>
      <c r="G32" s="76">
        <v>0.11035009891493315</v>
      </c>
      <c r="H32" s="57"/>
      <c r="I32" s="99">
        <v>0</v>
      </c>
      <c r="J32" s="80">
        <v>172794</v>
      </c>
      <c r="K32" s="117">
        <v>1358203</v>
      </c>
      <c r="L32" s="132">
        <v>1289706</v>
      </c>
      <c r="M32" s="79">
        <v>1255039</v>
      </c>
      <c r="N32" s="76">
        <v>2.7622249189069026E-2</v>
      </c>
      <c r="O32" s="1"/>
    </row>
    <row r="33" spans="1:22" s="121" customFormat="1" ht="15" customHeight="1" x14ac:dyDescent="0.35">
      <c r="A33" s="2" t="s">
        <v>7</v>
      </c>
      <c r="B33" s="91">
        <v>121330</v>
      </c>
      <c r="C33" s="73">
        <v>12601</v>
      </c>
      <c r="D33" s="110">
        <v>68001</v>
      </c>
      <c r="E33" s="91">
        <v>54778</v>
      </c>
      <c r="F33" s="73">
        <v>66664</v>
      </c>
      <c r="G33" s="76">
        <v>-0.17829713188527541</v>
      </c>
      <c r="H33" s="57"/>
      <c r="I33" s="99">
        <v>1369330</v>
      </c>
      <c r="J33" s="80">
        <v>167046</v>
      </c>
      <c r="K33" s="102">
        <v>737379</v>
      </c>
      <c r="L33" s="132">
        <v>454032</v>
      </c>
      <c r="M33" s="79">
        <v>723163</v>
      </c>
      <c r="N33" s="76">
        <v>-0.37215814415283965</v>
      </c>
      <c r="O33" s="1"/>
    </row>
    <row r="34" spans="1:22" s="121" customFormat="1" ht="15" customHeight="1" x14ac:dyDescent="0.35">
      <c r="A34" s="1" t="s">
        <v>8</v>
      </c>
      <c r="B34" s="91">
        <v>0</v>
      </c>
      <c r="C34" s="73">
        <v>0</v>
      </c>
      <c r="D34" s="110">
        <v>0</v>
      </c>
      <c r="E34" s="91">
        <v>25390</v>
      </c>
      <c r="F34" s="73">
        <v>0</v>
      </c>
      <c r="G34" s="76" t="s">
        <v>28</v>
      </c>
      <c r="H34" s="57"/>
      <c r="I34" s="99">
        <v>0</v>
      </c>
      <c r="J34" s="80">
        <v>0</v>
      </c>
      <c r="K34" s="102">
        <v>0</v>
      </c>
      <c r="L34" s="132">
        <v>151776</v>
      </c>
      <c r="M34" s="79">
        <v>0</v>
      </c>
      <c r="N34" s="76" t="s">
        <v>28</v>
      </c>
      <c r="O34" s="1"/>
    </row>
    <row r="35" spans="1:22" s="121" customFormat="1" ht="15" customHeight="1" x14ac:dyDescent="0.35">
      <c r="A35" s="1" t="s">
        <v>10</v>
      </c>
      <c r="B35" s="91">
        <v>82490</v>
      </c>
      <c r="C35" s="73">
        <v>43000</v>
      </c>
      <c r="D35" s="110">
        <v>0</v>
      </c>
      <c r="E35" s="75">
        <v>0</v>
      </c>
      <c r="F35" s="73">
        <v>0</v>
      </c>
      <c r="G35" s="76" t="s">
        <v>28</v>
      </c>
      <c r="H35" s="57"/>
      <c r="I35" s="99">
        <v>223506</v>
      </c>
      <c r="J35" s="80">
        <v>98583</v>
      </c>
      <c r="K35" s="102">
        <v>0</v>
      </c>
      <c r="L35" s="138">
        <v>0</v>
      </c>
      <c r="M35" s="79">
        <v>0</v>
      </c>
      <c r="N35" s="76" t="s">
        <v>28</v>
      </c>
      <c r="O35" s="1"/>
      <c r="P35" s="122"/>
      <c r="Q35" s="122"/>
      <c r="R35" s="122"/>
      <c r="S35" s="122"/>
      <c r="T35" s="122"/>
      <c r="U35" s="122"/>
      <c r="V35" s="122"/>
    </row>
    <row r="36" spans="1:22" s="121" customFormat="1" ht="15" customHeight="1" x14ac:dyDescent="0.35">
      <c r="A36" s="1" t="s">
        <v>6</v>
      </c>
      <c r="B36" s="91">
        <v>0</v>
      </c>
      <c r="C36" s="73">
        <v>18898</v>
      </c>
      <c r="D36" s="110">
        <v>30563</v>
      </c>
      <c r="E36" s="75">
        <v>0</v>
      </c>
      <c r="F36" s="73">
        <v>30563</v>
      </c>
      <c r="G36" s="76">
        <v>-1</v>
      </c>
      <c r="H36" s="57"/>
      <c r="I36" s="99">
        <v>0</v>
      </c>
      <c r="J36" s="80">
        <v>216495</v>
      </c>
      <c r="K36" s="102">
        <v>555457</v>
      </c>
      <c r="L36" s="138">
        <v>0</v>
      </c>
      <c r="M36" s="79">
        <v>555457</v>
      </c>
      <c r="N36" s="76">
        <v>-1</v>
      </c>
      <c r="O36" s="1"/>
      <c r="P36" s="122"/>
      <c r="Q36" s="122"/>
      <c r="R36" s="122"/>
      <c r="S36" s="122"/>
      <c r="T36" s="122"/>
      <c r="U36" s="122"/>
      <c r="V36" s="122"/>
    </row>
    <row r="37" spans="1:22" s="122" customFormat="1" ht="15" customHeight="1" x14ac:dyDescent="0.35">
      <c r="A37" s="43" t="s">
        <v>43</v>
      </c>
      <c r="B37" s="93">
        <v>496286</v>
      </c>
      <c r="C37" s="94">
        <v>1059429</v>
      </c>
      <c r="D37" s="95">
        <v>2079285</v>
      </c>
      <c r="E37" s="93">
        <v>2203283</v>
      </c>
      <c r="F37" s="94">
        <v>1793330</v>
      </c>
      <c r="G37" s="77">
        <f t="shared" si="0"/>
        <v>0.22859875204229005</v>
      </c>
      <c r="H37" s="57"/>
      <c r="I37" s="86">
        <v>7829751</v>
      </c>
      <c r="J37" s="87">
        <v>15516281</v>
      </c>
      <c r="K37" s="103">
        <v>28276599</v>
      </c>
      <c r="L37" s="86">
        <v>31335074</v>
      </c>
      <c r="M37" s="87">
        <v>24632217</v>
      </c>
      <c r="N37" s="77" t="s">
        <v>28</v>
      </c>
    </row>
    <row r="38" spans="1:22" s="122" customFormat="1" ht="15" customHeight="1" x14ac:dyDescent="0.35">
      <c r="A38" s="22" t="s">
        <v>35</v>
      </c>
      <c r="B38" s="19">
        <v>374677887</v>
      </c>
      <c r="C38" s="16">
        <v>394484332</v>
      </c>
      <c r="D38" s="13">
        <v>436261985</v>
      </c>
      <c r="E38" s="19">
        <v>386242684</v>
      </c>
      <c r="F38" s="16">
        <v>404878015</v>
      </c>
      <c r="G38" s="9">
        <f t="shared" si="0"/>
        <v>-4.6027026189604296E-2</v>
      </c>
      <c r="H38" s="57"/>
      <c r="I38" s="23">
        <v>2375996840</v>
      </c>
      <c r="J38" s="24">
        <v>2710174280</v>
      </c>
      <c r="K38" s="137">
        <v>3195620964</v>
      </c>
      <c r="L38" s="23">
        <v>2963390055</v>
      </c>
      <c r="M38" s="24">
        <v>2955194838</v>
      </c>
      <c r="N38" s="9">
        <f t="shared" si="1"/>
        <v>2.7731562381674681E-3</v>
      </c>
    </row>
    <row r="39" spans="1:22" s="122" customFormat="1" ht="15" customHeight="1" x14ac:dyDescent="0.35">
      <c r="A39" s="62" t="s">
        <v>26</v>
      </c>
      <c r="B39" s="63">
        <v>1.3245670940810019E-3</v>
      </c>
      <c r="C39" s="64">
        <v>2.6856047605966771E-3</v>
      </c>
      <c r="D39" s="65">
        <v>4.6653533124758799E-3</v>
      </c>
      <c r="E39" s="63">
        <f t="shared" ref="E39:F39" si="6">+E37/E38</f>
        <v>5.7044006042584359E-3</v>
      </c>
      <c r="F39" s="64">
        <f t="shared" si="6"/>
        <v>4.4293094056984056E-3</v>
      </c>
      <c r="G39" s="66"/>
      <c r="H39" s="57"/>
      <c r="I39" s="63">
        <v>3.295354130184786E-3</v>
      </c>
      <c r="J39" s="64">
        <v>5.7251967574572359E-3</v>
      </c>
      <c r="K39" s="65">
        <v>8.6944576792522786E-3</v>
      </c>
      <c r="L39" s="63">
        <f t="shared" ref="L39:M39" si="7">+L37/L38</f>
        <v>1.0574063291847013E-2</v>
      </c>
      <c r="M39" s="64">
        <f t="shared" si="7"/>
        <v>8.3352260511765277E-3</v>
      </c>
      <c r="N39" s="66"/>
    </row>
    <row r="40" spans="1:22" s="121" customFormat="1" ht="15" customHeight="1" x14ac:dyDescent="0.35">
      <c r="A40" s="20"/>
      <c r="B40" s="1"/>
      <c r="C40" s="1"/>
      <c r="D40" s="1"/>
      <c r="E40" s="1"/>
      <c r="F40" s="1"/>
      <c r="G40" s="1"/>
      <c r="H40" s="57"/>
      <c r="I40" s="1"/>
      <c r="J40" s="1"/>
      <c r="K40" s="1"/>
      <c r="L40" s="1"/>
      <c r="M40" s="1"/>
      <c r="N40" s="1"/>
      <c r="P40" s="122"/>
      <c r="Q40" s="122"/>
      <c r="R40" s="122"/>
      <c r="S40" s="122"/>
      <c r="T40" s="122"/>
      <c r="U40" s="122"/>
      <c r="V40" s="122"/>
    </row>
    <row r="41" spans="1:22" s="121" customFormat="1" ht="14.5" x14ac:dyDescent="0.35">
      <c r="A41" s="1" t="s">
        <v>0</v>
      </c>
      <c r="B41" s="1"/>
      <c r="C41" s="1"/>
      <c r="D41" s="1"/>
      <c r="E41" s="1"/>
      <c r="F41" s="1"/>
      <c r="G41" s="1"/>
      <c r="H41" s="1"/>
      <c r="P41" s="122"/>
      <c r="Q41" s="122"/>
      <c r="R41" s="122"/>
      <c r="S41" s="122"/>
      <c r="T41" s="122"/>
      <c r="U41" s="122"/>
      <c r="V41" s="122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Props1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9675CE-2DB9-4042-B71A-A81B40DD18D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769446-380c-45bd-9169-35de4c7d44c2"/>
    <ds:schemaRef ds:uri="http://purl.org/dc/terms/"/>
    <ds:schemaRef ds:uri="adfcbb1c-bf73-4a98-adb7-0a955712b26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2021-01-14T19:32:03Z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/>
  </property>
</Properties>
</file>