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28800" windowHeight="12450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F4" i="2"/>
  <c r="E4" i="2"/>
  <c r="G16" i="2" l="1"/>
  <c r="N7" i="2"/>
  <c r="N12" i="2"/>
  <c r="N16" i="2"/>
  <c r="N17" i="2"/>
  <c r="N6" i="2"/>
  <c r="M8" i="2"/>
  <c r="L8" i="2"/>
  <c r="K8" i="2"/>
  <c r="J8" i="2"/>
  <c r="I8" i="2"/>
  <c r="M13" i="2"/>
  <c r="L13" i="2"/>
  <c r="K13" i="2"/>
  <c r="J13" i="2"/>
  <c r="I13" i="2"/>
  <c r="M18" i="2"/>
  <c r="L18" i="2"/>
  <c r="K18" i="2"/>
  <c r="J18" i="2"/>
  <c r="I18" i="2"/>
  <c r="F18" i="2"/>
  <c r="E18" i="2"/>
  <c r="D18" i="2"/>
  <c r="C18" i="2"/>
  <c r="B18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  <c r="G17" i="2"/>
  <c r="G12" i="2"/>
  <c r="G7" i="2"/>
  <c r="G6" i="2"/>
  <c r="N17" i="1"/>
  <c r="G17" i="1"/>
  <c r="N12" i="1"/>
  <c r="G12" i="1"/>
  <c r="N7" i="1"/>
  <c r="G7" i="1"/>
  <c r="M4" i="1"/>
  <c r="L4" i="1"/>
</calcChain>
</file>

<file path=xl/sharedStrings.xml><?xml version="1.0" encoding="utf-8"?>
<sst xmlns="http://schemas.openxmlformats.org/spreadsheetml/2006/main" count="39" uniqueCount="23">
  <si>
    <t>Quantity (kilograms)</t>
  </si>
  <si>
    <t>Value (Canadian dollars)</t>
  </si>
  <si>
    <t>% chg 21-20</t>
  </si>
  <si>
    <t>Canadian Pork Imports</t>
  </si>
  <si>
    <t>Total Pork Imports</t>
  </si>
  <si>
    <t>Canadian Veal Imports</t>
  </si>
  <si>
    <t>Total Veal Imports</t>
  </si>
  <si>
    <t>Canadian Beef Imports</t>
  </si>
  <si>
    <t>Total Beef Imports</t>
  </si>
  <si>
    <t>Canadian Pork Exports</t>
  </si>
  <si>
    <t>Total Pork Exports</t>
  </si>
  <si>
    <t>Canadian Veal Exports</t>
  </si>
  <si>
    <t>-</t>
  </si>
  <si>
    <t>Total Veal Exports</t>
  </si>
  <si>
    <t>Canadian Beef Exports</t>
  </si>
  <si>
    <t>Total Beef Exports</t>
  </si>
  <si>
    <t>UK</t>
  </si>
  <si>
    <t xml:space="preserve">% UK of the Total </t>
  </si>
  <si>
    <t>Canadian Imports of Red Meat from the United Kingdom</t>
  </si>
  <si>
    <t>Canadian Exports of Red Meat to the United Kingdom</t>
  </si>
  <si>
    <t>Source: Statistics Canada, Prepared by AAFC/MISB/AID/Redmeat Section</t>
  </si>
  <si>
    <t>YTD April 2021</t>
  </si>
  <si>
    <t>YTD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</si>
</sst>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3" applyFont="1"/>
    <xf numFmtId="0" fontId="2" fillId="0" borderId="0" xfId="3" applyFont="1" applyBorder="1"/>
    <xf numFmtId="0" fontId="4" fillId="0" borderId="4" xfId="3" applyNumberFormat="1" applyFont="1" applyBorder="1" applyAlignment="1">
      <alignment horizontal="center"/>
    </xf>
    <xf numFmtId="0" fontId="4" fillId="0" borderId="4" xfId="3" quotePrefix="1" applyNumberFormat="1" applyFont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7" fontId="4" fillId="0" borderId="4" xfId="3" applyNumberFormat="1" applyFont="1" applyBorder="1" applyAlignment="1">
      <alignment horizontal="center" wrapText="1"/>
    </xf>
    <xf numFmtId="0" fontId="4" fillId="0" borderId="0" xfId="3" applyFont="1" applyBorder="1"/>
    <xf numFmtId="0" fontId="4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9" fontId="4" fillId="0" borderId="6" xfId="2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9" fontId="4" fillId="0" borderId="6" xfId="2" applyFont="1" applyBorder="1"/>
    <xf numFmtId="165" fontId="4" fillId="0" borderId="1" xfId="2" applyNumberFormat="1" applyFont="1" applyFill="1" applyBorder="1"/>
    <xf numFmtId="9" fontId="4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4" fillId="0" borderId="0" xfId="3" applyFont="1"/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9" fontId="4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4" fillId="0" borderId="6" xfId="2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9" fontId="4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3" xfId="3" applyFont="1" applyBorder="1"/>
    <xf numFmtId="3" fontId="2" fillId="0" borderId="6" xfId="0" applyNumberFormat="1" applyFont="1" applyBorder="1"/>
    <xf numFmtId="3" fontId="2" fillId="0" borderId="6" xfId="3" applyNumberFormat="1" applyFont="1" applyBorder="1"/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165" fontId="4" fillId="0" borderId="8" xfId="2" applyNumberFormat="1" applyFont="1" applyFill="1" applyBorder="1"/>
    <xf numFmtId="9" fontId="2" fillId="0" borderId="3" xfId="2" applyFont="1" applyBorder="1" applyAlignment="1">
      <alignment horizontal="right"/>
    </xf>
    <xf numFmtId="0" fontId="2" fillId="0" borderId="0" xfId="0" applyFont="1" applyFill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D27" sqref="D27"/>
    </sheetView>
  </sheetViews>
  <sheetFormatPr defaultRowHeight="14.5" x14ac:dyDescent="0.35"/>
  <cols>
    <col min="1" max="1" width="20.26953125" bestFit="1" customWidth="1"/>
    <col min="2" max="4" width="10.90625" bestFit="1" customWidth="1"/>
    <col min="5" max="6" width="9.90625" bestFit="1" customWidth="1"/>
    <col min="9" max="11" width="13.54296875" bestFit="1" customWidth="1"/>
    <col min="12" max="13" width="11.90625" bestFit="1" customWidth="1"/>
  </cols>
  <sheetData>
    <row r="2" spans="1:14" ht="21" x14ac:dyDescent="0.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.5" x14ac:dyDescent="0.35">
      <c r="A3" s="1"/>
      <c r="B3" s="102" t="s">
        <v>0</v>
      </c>
      <c r="C3" s="103"/>
      <c r="D3" s="104"/>
      <c r="E3" s="104"/>
      <c r="F3" s="104"/>
      <c r="G3" s="105"/>
      <c r="H3" s="2"/>
      <c r="I3" s="102" t="s">
        <v>1</v>
      </c>
      <c r="J3" s="104"/>
      <c r="K3" s="103"/>
      <c r="L3" s="104"/>
      <c r="M3" s="104"/>
      <c r="N3" s="105"/>
    </row>
    <row r="4" spans="1:14" ht="29" x14ac:dyDescent="0.35">
      <c r="A4" s="1"/>
      <c r="B4" s="3">
        <v>2018</v>
      </c>
      <c r="C4" s="4">
        <v>2019</v>
      </c>
      <c r="D4" s="5">
        <v>2020</v>
      </c>
      <c r="E4" s="6" t="s">
        <v>21</v>
      </c>
      <c r="F4" s="6" t="s">
        <v>22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E4</f>
        <v>YTD April 2021</v>
      </c>
      <c r="M4" s="6" t="str">
        <f>F4</f>
        <v>YTD April 2020</v>
      </c>
      <c r="N4" s="6" t="s">
        <v>2</v>
      </c>
    </row>
    <row r="5" spans="1:14" x14ac:dyDescent="0.35">
      <c r="A5" s="8" t="s">
        <v>3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</row>
    <row r="6" spans="1:14" x14ac:dyDescent="0.35">
      <c r="A6" s="17" t="s">
        <v>16</v>
      </c>
      <c r="B6" s="18">
        <v>119959</v>
      </c>
      <c r="C6" s="19">
        <v>372304</v>
      </c>
      <c r="D6" s="20">
        <v>1104555</v>
      </c>
      <c r="E6" s="18">
        <v>529714</v>
      </c>
      <c r="F6" s="19">
        <v>312528</v>
      </c>
      <c r="G6" s="21">
        <f>(E6-F6)/F6</f>
        <v>0.69493293400911282</v>
      </c>
      <c r="H6" s="2"/>
      <c r="I6" s="22">
        <v>647476</v>
      </c>
      <c r="J6" s="23">
        <v>2108889</v>
      </c>
      <c r="K6" s="24">
        <v>7718006</v>
      </c>
      <c r="L6" s="22">
        <v>3918206</v>
      </c>
      <c r="M6" s="23">
        <v>2226190</v>
      </c>
      <c r="N6" s="21">
        <f>(L6-M6)/M6</f>
        <v>0.76005013049200654</v>
      </c>
    </row>
    <row r="7" spans="1:14" x14ac:dyDescent="0.35">
      <c r="A7" s="37" t="s">
        <v>4</v>
      </c>
      <c r="B7" s="38">
        <v>224602584</v>
      </c>
      <c r="C7" s="39">
        <v>239054271</v>
      </c>
      <c r="D7" s="40">
        <v>261289603</v>
      </c>
      <c r="E7" s="38">
        <v>86867328</v>
      </c>
      <c r="F7" s="39">
        <v>85732634</v>
      </c>
      <c r="G7" s="41">
        <f>(E7-F7)/F7</f>
        <v>1.3235263482048154E-2</v>
      </c>
      <c r="H7" s="32"/>
      <c r="I7" s="42">
        <v>1285316817</v>
      </c>
      <c r="J7" s="43">
        <v>1356765990</v>
      </c>
      <c r="K7" s="44">
        <v>1459868794</v>
      </c>
      <c r="L7" s="42">
        <v>497116826</v>
      </c>
      <c r="M7" s="43">
        <v>455555196</v>
      </c>
      <c r="N7" s="45">
        <f>(L7-M7)/M7</f>
        <v>9.123291834871311E-2</v>
      </c>
    </row>
    <row r="8" spans="1:14" x14ac:dyDescent="0.35">
      <c r="A8" s="37" t="s">
        <v>17</v>
      </c>
      <c r="B8" s="46">
        <f>B6/B7</f>
        <v>5.3409447862808209E-4</v>
      </c>
      <c r="C8" s="46">
        <f t="shared" ref="C8:F8" si="0">C6/C7</f>
        <v>1.5574036742476774E-3</v>
      </c>
      <c r="D8" s="46">
        <f t="shared" si="0"/>
        <v>4.2273209010922639E-3</v>
      </c>
      <c r="E8" s="46">
        <f t="shared" si="0"/>
        <v>6.0979658543198201E-3</v>
      </c>
      <c r="F8" s="46">
        <f t="shared" si="0"/>
        <v>3.6453796578791689E-3</v>
      </c>
      <c r="G8" s="47"/>
      <c r="H8" s="32"/>
      <c r="I8" s="46">
        <f>I6/I7</f>
        <v>5.0374817433046937E-4</v>
      </c>
      <c r="J8" s="46">
        <f t="shared" ref="J8" si="1">J6/J7</f>
        <v>1.5543498403877297E-3</v>
      </c>
      <c r="K8" s="46">
        <f t="shared" ref="K8" si="2">K6/K7</f>
        <v>5.2867805872148805E-3</v>
      </c>
      <c r="L8" s="46">
        <f t="shared" ref="L8" si="3">L6/L7</f>
        <v>7.8818615566233121E-3</v>
      </c>
      <c r="M8" s="46">
        <f t="shared" ref="M8" si="4">M6/M7</f>
        <v>4.8867623935519768E-3</v>
      </c>
      <c r="N8" s="47"/>
    </row>
    <row r="9" spans="1:14" x14ac:dyDescent="0.35">
      <c r="A9" s="48"/>
      <c r="B9" s="49"/>
      <c r="C9" s="50"/>
      <c r="D9" s="51"/>
      <c r="E9" s="52"/>
      <c r="F9" s="32"/>
      <c r="G9" s="45"/>
      <c r="H9" s="32"/>
      <c r="I9" s="53"/>
      <c r="J9" s="54"/>
      <c r="K9" s="55"/>
      <c r="L9" s="53"/>
      <c r="M9" s="54"/>
      <c r="N9" s="12"/>
    </row>
    <row r="10" spans="1:14" x14ac:dyDescent="0.35">
      <c r="A10" s="8" t="s">
        <v>5</v>
      </c>
      <c r="B10" s="9"/>
      <c r="C10" s="56"/>
      <c r="D10" s="10"/>
      <c r="E10" s="57"/>
      <c r="F10" s="2"/>
      <c r="G10" s="10"/>
      <c r="H10" s="32"/>
      <c r="I10" s="13"/>
      <c r="J10" s="14"/>
      <c r="K10" s="15"/>
      <c r="L10" s="13"/>
      <c r="M10" s="14"/>
      <c r="N10" s="10"/>
    </row>
    <row r="11" spans="1:14" x14ac:dyDescent="0.35">
      <c r="A11" s="1" t="s">
        <v>16</v>
      </c>
      <c r="B11" s="30">
        <v>0</v>
      </c>
      <c r="C11" s="31">
        <v>0</v>
      </c>
      <c r="D11" s="36">
        <v>0</v>
      </c>
      <c r="E11" s="30">
        <v>0</v>
      </c>
      <c r="F11" s="31">
        <v>0</v>
      </c>
      <c r="G11" s="21"/>
      <c r="H11" s="32"/>
      <c r="I11" s="33">
        <v>0</v>
      </c>
      <c r="J11" s="34">
        <v>0</v>
      </c>
      <c r="K11" s="35">
        <v>0</v>
      </c>
      <c r="L11" s="33">
        <v>0</v>
      </c>
      <c r="M11" s="34">
        <v>0</v>
      </c>
      <c r="N11" s="21"/>
    </row>
    <row r="12" spans="1:14" x14ac:dyDescent="0.35">
      <c r="A12" s="59" t="s">
        <v>6</v>
      </c>
      <c r="B12" s="60">
        <v>3123037</v>
      </c>
      <c r="C12" s="61">
        <v>2081056</v>
      </c>
      <c r="D12" s="62">
        <v>3230748</v>
      </c>
      <c r="E12" s="60">
        <v>756120</v>
      </c>
      <c r="F12" s="61">
        <v>446502</v>
      </c>
      <c r="G12" s="45">
        <f>(E12-F12)/F12</f>
        <v>0.69343026459008017</v>
      </c>
      <c r="H12" s="32"/>
      <c r="I12" s="42">
        <v>18398112</v>
      </c>
      <c r="J12" s="43">
        <v>13221686</v>
      </c>
      <c r="K12" s="44">
        <v>20193776</v>
      </c>
      <c r="L12" s="42">
        <v>4636725</v>
      </c>
      <c r="M12" s="43">
        <v>2955540</v>
      </c>
      <c r="N12" s="45">
        <f>(L12-M12)/M12</f>
        <v>0.56882498629692035</v>
      </c>
    </row>
    <row r="13" spans="1:14" x14ac:dyDescent="0.35">
      <c r="A13" s="37" t="s">
        <v>17</v>
      </c>
      <c r="B13" s="46">
        <f>B11/B12</f>
        <v>0</v>
      </c>
      <c r="C13" s="46">
        <f t="shared" ref="C13" si="5">C11/C12</f>
        <v>0</v>
      </c>
      <c r="D13" s="46">
        <f t="shared" ref="D13" si="6">D11/D12</f>
        <v>0</v>
      </c>
      <c r="E13" s="46">
        <f t="shared" ref="E13" si="7">E11/E12</f>
        <v>0</v>
      </c>
      <c r="F13" s="46">
        <f t="shared" ref="F13" si="8">F11/F12</f>
        <v>0</v>
      </c>
      <c r="G13" s="47"/>
      <c r="H13" s="63"/>
      <c r="I13" s="46">
        <f>I11/I12</f>
        <v>0</v>
      </c>
      <c r="J13" s="46">
        <f t="shared" ref="J13" si="9">J11/J12</f>
        <v>0</v>
      </c>
      <c r="K13" s="46">
        <f t="shared" ref="K13" si="10">K11/K12</f>
        <v>0</v>
      </c>
      <c r="L13" s="46">
        <f t="shared" ref="L13" si="11">L11/L12</f>
        <v>0</v>
      </c>
      <c r="M13" s="46">
        <f t="shared" ref="M13" si="12">M11/M12</f>
        <v>0</v>
      </c>
      <c r="N13" s="47"/>
    </row>
    <row r="14" spans="1:14" x14ac:dyDescent="0.35">
      <c r="A14" s="1"/>
      <c r="B14" s="49"/>
      <c r="C14" s="50"/>
      <c r="D14" s="51"/>
      <c r="E14" s="52"/>
      <c r="F14" s="32"/>
      <c r="G14" s="10"/>
      <c r="H14" s="32"/>
      <c r="I14" s="53"/>
      <c r="J14" s="54"/>
      <c r="K14" s="55"/>
      <c r="L14" s="53"/>
      <c r="M14" s="54"/>
      <c r="N14" s="10"/>
    </row>
    <row r="15" spans="1:14" x14ac:dyDescent="0.35">
      <c r="A15" s="8" t="s">
        <v>7</v>
      </c>
      <c r="B15" s="64"/>
      <c r="C15" s="65"/>
      <c r="D15" s="66"/>
      <c r="E15" s="67"/>
      <c r="F15" s="68"/>
      <c r="G15" s="69"/>
      <c r="H15" s="32"/>
      <c r="I15" s="53"/>
      <c r="J15" s="54"/>
      <c r="K15" s="55"/>
      <c r="L15" s="53"/>
      <c r="M15" s="54"/>
      <c r="N15" s="10"/>
    </row>
    <row r="16" spans="1:14" x14ac:dyDescent="0.35">
      <c r="A16" s="17" t="s">
        <v>16</v>
      </c>
      <c r="B16" s="18">
        <v>702830</v>
      </c>
      <c r="C16" s="19">
        <v>2962814</v>
      </c>
      <c r="D16" s="20">
        <v>5393383</v>
      </c>
      <c r="E16" s="18">
        <v>1213886</v>
      </c>
      <c r="F16" s="19">
        <v>1870620</v>
      </c>
      <c r="G16" s="21">
        <f>(E16-F16)/F16</f>
        <v>-0.35107825213030974</v>
      </c>
      <c r="H16" s="2"/>
      <c r="I16" s="22">
        <v>3354278</v>
      </c>
      <c r="J16" s="23">
        <v>15854822</v>
      </c>
      <c r="K16" s="24">
        <v>31561809</v>
      </c>
      <c r="L16" s="22">
        <v>10820541</v>
      </c>
      <c r="M16" s="23">
        <v>7822216</v>
      </c>
      <c r="N16" s="21">
        <f>(L16-M16)/M16</f>
        <v>0.38330889865480577</v>
      </c>
    </row>
    <row r="17" spans="1:14" x14ac:dyDescent="0.35">
      <c r="A17" s="37" t="s">
        <v>8</v>
      </c>
      <c r="B17" s="38">
        <v>173989604</v>
      </c>
      <c r="C17" s="39">
        <v>152051352</v>
      </c>
      <c r="D17" s="40">
        <v>185882466</v>
      </c>
      <c r="E17" s="38">
        <v>56296752</v>
      </c>
      <c r="F17" s="39">
        <v>64893038</v>
      </c>
      <c r="G17" s="70">
        <f>(E17-F17)/F17</f>
        <v>-0.13246853999962216</v>
      </c>
      <c r="H17" s="32"/>
      <c r="I17" s="71">
        <v>1317949478</v>
      </c>
      <c r="J17" s="72">
        <v>1217187709</v>
      </c>
      <c r="K17" s="73">
        <v>1501840192</v>
      </c>
      <c r="L17" s="71">
        <v>435854623</v>
      </c>
      <c r="M17" s="72">
        <v>509904402</v>
      </c>
      <c r="N17" s="45">
        <f>(L17-M17)/M17</f>
        <v>-0.14522286669727555</v>
      </c>
    </row>
    <row r="18" spans="1:14" x14ac:dyDescent="0.35">
      <c r="A18" s="37" t="s">
        <v>17</v>
      </c>
      <c r="B18" s="46">
        <f>B16/B17</f>
        <v>4.039494221735225E-3</v>
      </c>
      <c r="C18" s="46">
        <f t="shared" ref="C18" si="13">C16/C17</f>
        <v>1.9485614307461076E-2</v>
      </c>
      <c r="D18" s="46">
        <f t="shared" ref="D18" si="14">D16/D17</f>
        <v>2.9015017478840634E-2</v>
      </c>
      <c r="E18" s="46">
        <f t="shared" ref="E18" si="15">E16/E17</f>
        <v>2.156227414327562E-2</v>
      </c>
      <c r="F18" s="46">
        <f t="shared" ref="F18" si="16">F16/F17</f>
        <v>2.8826204746339661E-2</v>
      </c>
      <c r="G18" s="74"/>
      <c r="H18" s="32"/>
      <c r="I18" s="46">
        <f>I16/I17</f>
        <v>2.5450732793567674E-3</v>
      </c>
      <c r="J18" s="46">
        <f t="shared" ref="J18" si="17">J16/J17</f>
        <v>1.3025782204969669E-2</v>
      </c>
      <c r="K18" s="46">
        <f t="shared" ref="K18" si="18">K16/K17</f>
        <v>2.1015424389441296E-2</v>
      </c>
      <c r="L18" s="46">
        <f t="shared" ref="L18" si="19">L16/L17</f>
        <v>2.4826032417694467E-2</v>
      </c>
      <c r="M18" s="46">
        <f t="shared" ref="M18" si="20">M16/M17</f>
        <v>1.5340553973095529E-2</v>
      </c>
      <c r="N18" s="47"/>
    </row>
    <row r="19" spans="1:14" x14ac:dyDescent="0.3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x14ac:dyDescent="0.35">
      <c r="A20" s="101" t="s">
        <v>20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O20" sqref="B6:O20"/>
    </sheetView>
  </sheetViews>
  <sheetFormatPr defaultRowHeight="14.5" x14ac:dyDescent="0.35"/>
  <cols>
    <col min="1" max="1" width="20" bestFit="1" customWidth="1"/>
    <col min="2" max="4" width="12.453125" bestFit="1" customWidth="1"/>
    <col min="5" max="6" width="10.90625" bestFit="1" customWidth="1"/>
    <col min="9" max="13" width="13.54296875" bestFit="1" customWidth="1"/>
  </cols>
  <sheetData>
    <row r="2" spans="1:15" ht="21" x14ac:dyDescent="0.5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 x14ac:dyDescent="0.35">
      <c r="A3" s="1"/>
      <c r="B3" s="107" t="s">
        <v>0</v>
      </c>
      <c r="C3" s="108"/>
      <c r="D3" s="109"/>
      <c r="E3" s="108"/>
      <c r="F3" s="108"/>
      <c r="G3" s="110"/>
      <c r="H3" s="1"/>
      <c r="I3" s="107" t="s">
        <v>1</v>
      </c>
      <c r="J3" s="108"/>
      <c r="K3" s="109"/>
      <c r="L3" s="108"/>
      <c r="M3" s="108"/>
      <c r="N3" s="110"/>
    </row>
    <row r="4" spans="1:15" ht="43.5" x14ac:dyDescent="0.35">
      <c r="A4" s="1"/>
      <c r="B4" s="3">
        <v>2018</v>
      </c>
      <c r="C4" s="4">
        <v>2019</v>
      </c>
      <c r="D4" s="5">
        <v>2020</v>
      </c>
      <c r="E4" s="6" t="str">
        <f>'Imports from UK'!E4</f>
        <v>YTD April 2021</v>
      </c>
      <c r="F4" s="6" t="str">
        <f>'Imports from UK'!F4</f>
        <v>YTD April 2020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'Imports from UK'!E4</f>
        <v>YTD April 2021</v>
      </c>
      <c r="M4" s="6" t="str">
        <f>'Imports from UK'!F4</f>
        <v>YTD April 2020</v>
      </c>
      <c r="N4" s="6" t="s">
        <v>2</v>
      </c>
    </row>
    <row r="5" spans="1:15" x14ac:dyDescent="0.35">
      <c r="A5" s="8" t="s">
        <v>9</v>
      </c>
      <c r="B5" s="75"/>
      <c r="C5" s="56"/>
      <c r="D5" s="10"/>
      <c r="E5" s="57"/>
      <c r="F5" s="2"/>
      <c r="G5" s="12"/>
      <c r="H5" s="7"/>
      <c r="I5" s="16"/>
      <c r="J5" s="14"/>
      <c r="K5" s="15"/>
      <c r="L5" s="13"/>
      <c r="M5" s="14"/>
      <c r="N5" s="12"/>
    </row>
    <row r="6" spans="1:15" x14ac:dyDescent="0.35">
      <c r="A6" s="17" t="s">
        <v>16</v>
      </c>
      <c r="B6" s="76">
        <v>54595</v>
      </c>
      <c r="C6" s="77">
        <v>317520</v>
      </c>
      <c r="D6" s="78">
        <v>88079</v>
      </c>
      <c r="E6" s="76">
        <v>10350</v>
      </c>
      <c r="F6" s="77">
        <v>79454</v>
      </c>
      <c r="G6" s="21">
        <f>(E6-F6)/F6</f>
        <v>-0.86973594784403552</v>
      </c>
      <c r="H6" s="7"/>
      <c r="I6" s="79">
        <v>385498</v>
      </c>
      <c r="J6" s="80">
        <v>2120210</v>
      </c>
      <c r="K6" s="81">
        <v>678819</v>
      </c>
      <c r="L6" s="82">
        <v>172500</v>
      </c>
      <c r="M6" s="83">
        <v>535069</v>
      </c>
      <c r="N6" s="21">
        <f>(L6-M6)/M6</f>
        <v>-0.6776116725132646</v>
      </c>
      <c r="O6" s="48"/>
    </row>
    <row r="7" spans="1:15" x14ac:dyDescent="0.35">
      <c r="A7" s="37" t="s">
        <v>10</v>
      </c>
      <c r="B7" s="84">
        <v>1261992967</v>
      </c>
      <c r="C7" s="85">
        <v>1262326384</v>
      </c>
      <c r="D7" s="86">
        <v>1488454910</v>
      </c>
      <c r="E7" s="84">
        <v>517859761</v>
      </c>
      <c r="F7" s="85">
        <v>494310935</v>
      </c>
      <c r="G7" s="45">
        <f>(E7-F7)/F7</f>
        <v>4.7639702730832768E-2</v>
      </c>
      <c r="H7" s="7"/>
      <c r="I7" s="87">
        <v>3857427855</v>
      </c>
      <c r="J7" s="88">
        <v>4247639124</v>
      </c>
      <c r="K7" s="89">
        <v>5093325144</v>
      </c>
      <c r="L7" s="87">
        <v>1742457977</v>
      </c>
      <c r="M7" s="88">
        <v>1721684713</v>
      </c>
      <c r="N7" s="21">
        <f t="shared" ref="N7:N17" si="0">(L7-M7)/M7</f>
        <v>1.2065660944275341E-2</v>
      </c>
      <c r="O7" s="48"/>
    </row>
    <row r="8" spans="1:15" x14ac:dyDescent="0.35">
      <c r="A8" s="37" t="s">
        <v>17</v>
      </c>
      <c r="B8" s="46">
        <f>B6/B7</f>
        <v>4.3260938394754144E-5</v>
      </c>
      <c r="C8" s="46">
        <f t="shared" ref="C8:F8" si="1">C6/C7</f>
        <v>2.5153558067435593E-4</v>
      </c>
      <c r="D8" s="46">
        <f t="shared" si="1"/>
        <v>5.9174785482752713E-5</v>
      </c>
      <c r="E8" s="46">
        <f t="shared" si="1"/>
        <v>1.9986105852313942E-5</v>
      </c>
      <c r="F8" s="46">
        <f t="shared" si="1"/>
        <v>1.6073688517531987E-4</v>
      </c>
      <c r="G8" s="90"/>
      <c r="H8" s="7"/>
      <c r="I8" s="46">
        <f>I6/I7</f>
        <v>9.9936541781414599E-5</v>
      </c>
      <c r="J8" s="46">
        <f t="shared" ref="J8" si="2">J6/J7</f>
        <v>4.9915021924070596E-4</v>
      </c>
      <c r="K8" s="46">
        <f t="shared" ref="K8" si="3">K6/K7</f>
        <v>1.3327619596397792E-4</v>
      </c>
      <c r="L8" s="46">
        <f t="shared" ref="L8" si="4">L6/L7</f>
        <v>9.8998083326516859E-5</v>
      </c>
      <c r="M8" s="46">
        <f t="shared" ref="M8" si="5">M6/M7</f>
        <v>3.1078222159947819E-4</v>
      </c>
      <c r="N8" s="99"/>
      <c r="O8" s="48"/>
    </row>
    <row r="9" spans="1:15" x14ac:dyDescent="0.35">
      <c r="A9" s="48"/>
      <c r="B9" s="49"/>
      <c r="C9" s="50"/>
      <c r="D9" s="91"/>
      <c r="E9" s="52"/>
      <c r="F9" s="32"/>
      <c r="G9" s="12"/>
      <c r="H9" s="7"/>
      <c r="I9" s="53"/>
      <c r="J9" s="54"/>
      <c r="K9" s="55"/>
      <c r="L9" s="53"/>
      <c r="M9" s="54"/>
      <c r="N9" s="21"/>
      <c r="O9" s="48"/>
    </row>
    <row r="10" spans="1:15" x14ac:dyDescent="0.35">
      <c r="A10" s="8" t="s">
        <v>11</v>
      </c>
      <c r="B10" s="9"/>
      <c r="C10" s="56"/>
      <c r="D10" s="92"/>
      <c r="E10" s="57"/>
      <c r="F10" s="2"/>
      <c r="G10" s="10"/>
      <c r="H10" s="7"/>
      <c r="I10" s="13"/>
      <c r="J10" s="14"/>
      <c r="K10" s="15"/>
      <c r="L10" s="13"/>
      <c r="M10" s="14"/>
      <c r="N10" s="21"/>
      <c r="O10" s="48"/>
    </row>
    <row r="11" spans="1:15" x14ac:dyDescent="0.35">
      <c r="A11" s="17" t="s">
        <v>16</v>
      </c>
      <c r="B11" s="27">
        <v>0</v>
      </c>
      <c r="C11" s="25">
        <v>0</v>
      </c>
      <c r="D11" s="26">
        <v>0</v>
      </c>
      <c r="E11" s="18">
        <v>0</v>
      </c>
      <c r="F11" s="25">
        <v>0</v>
      </c>
      <c r="G11" s="21" t="s">
        <v>12</v>
      </c>
      <c r="H11" s="7"/>
      <c r="I11" s="28">
        <v>0</v>
      </c>
      <c r="J11" s="29">
        <v>0</v>
      </c>
      <c r="K11" s="58">
        <v>0</v>
      </c>
      <c r="L11" s="22">
        <v>0</v>
      </c>
      <c r="M11" s="29">
        <v>0</v>
      </c>
      <c r="N11" s="21"/>
      <c r="O11" s="48"/>
    </row>
    <row r="12" spans="1:15" x14ac:dyDescent="0.35">
      <c r="A12" s="59" t="s">
        <v>13</v>
      </c>
      <c r="B12" s="93">
        <v>4111954</v>
      </c>
      <c r="C12" s="94">
        <v>2411737</v>
      </c>
      <c r="D12" s="95">
        <v>2554819</v>
      </c>
      <c r="E12" s="93">
        <v>1166956</v>
      </c>
      <c r="F12" s="94">
        <v>603989</v>
      </c>
      <c r="G12" s="45">
        <f>(E12-F12)/F12</f>
        <v>0.9320815445314401</v>
      </c>
      <c r="H12" s="7"/>
      <c r="I12" s="96">
        <v>37279933</v>
      </c>
      <c r="J12" s="97">
        <v>22053040</v>
      </c>
      <c r="K12" s="98">
        <v>21075505</v>
      </c>
      <c r="L12" s="96">
        <v>9041087</v>
      </c>
      <c r="M12" s="97">
        <v>5140811</v>
      </c>
      <c r="N12" s="21">
        <f t="shared" si="0"/>
        <v>0.75868885278995868</v>
      </c>
      <c r="O12" s="48"/>
    </row>
    <row r="13" spans="1:15" x14ac:dyDescent="0.35">
      <c r="A13" s="37" t="s">
        <v>17</v>
      </c>
      <c r="B13" s="46">
        <f>B11/B12</f>
        <v>0</v>
      </c>
      <c r="C13" s="46">
        <f t="shared" ref="C13" si="6">C11/C12</f>
        <v>0</v>
      </c>
      <c r="D13" s="46">
        <f t="shared" ref="D13" si="7">D11/D12</f>
        <v>0</v>
      </c>
      <c r="E13" s="46">
        <f t="shared" ref="E13" si="8">E11/E12</f>
        <v>0</v>
      </c>
      <c r="F13" s="46">
        <f t="shared" ref="F13" si="9">F11/F12</f>
        <v>0</v>
      </c>
      <c r="G13" s="90"/>
      <c r="H13" s="7"/>
      <c r="I13" s="46">
        <f>I11/I12</f>
        <v>0</v>
      </c>
      <c r="J13" s="46">
        <f t="shared" ref="J13" si="10">J11/J12</f>
        <v>0</v>
      </c>
      <c r="K13" s="46">
        <f t="shared" ref="K13" si="11">K11/K12</f>
        <v>0</v>
      </c>
      <c r="L13" s="46">
        <f t="shared" ref="L13" si="12">L11/L12</f>
        <v>0</v>
      </c>
      <c r="M13" s="46">
        <f t="shared" ref="M13" si="13">M11/M12</f>
        <v>0</v>
      </c>
      <c r="N13" s="100"/>
      <c r="O13" s="48"/>
    </row>
    <row r="14" spans="1:15" x14ac:dyDescent="0.35">
      <c r="A14" s="59"/>
      <c r="B14" s="49"/>
      <c r="C14" s="50"/>
      <c r="D14" s="91"/>
      <c r="E14" s="52"/>
      <c r="F14" s="32"/>
      <c r="G14" s="10"/>
      <c r="H14" s="7"/>
      <c r="I14" s="53"/>
      <c r="J14" s="54"/>
      <c r="K14" s="55"/>
      <c r="L14" s="53"/>
      <c r="M14" s="54"/>
      <c r="N14" s="21"/>
      <c r="O14" s="48"/>
    </row>
    <row r="15" spans="1:15" x14ac:dyDescent="0.35">
      <c r="A15" s="8" t="s">
        <v>14</v>
      </c>
      <c r="B15" s="49"/>
      <c r="C15" s="50"/>
      <c r="D15" s="91"/>
      <c r="E15" s="52"/>
      <c r="F15" s="32"/>
      <c r="G15" s="10"/>
      <c r="H15" s="7"/>
      <c r="I15" s="53"/>
      <c r="J15" s="54"/>
      <c r="K15" s="55"/>
      <c r="L15" s="53"/>
      <c r="M15" s="54"/>
      <c r="N15" s="21"/>
      <c r="O15" s="48"/>
    </row>
    <row r="16" spans="1:15" x14ac:dyDescent="0.35">
      <c r="A16" s="1" t="s">
        <v>16</v>
      </c>
      <c r="B16" s="76">
        <v>645865</v>
      </c>
      <c r="C16" s="77">
        <v>1584934</v>
      </c>
      <c r="D16" s="78">
        <v>1415490</v>
      </c>
      <c r="E16" s="76">
        <v>510856</v>
      </c>
      <c r="F16" s="77">
        <v>549938</v>
      </c>
      <c r="G16" s="21">
        <f>(E16-F16)/F16</f>
        <v>-7.1066192916292376E-2</v>
      </c>
      <c r="H16" s="7"/>
      <c r="I16" s="79">
        <v>7748441</v>
      </c>
      <c r="J16" s="80">
        <v>18821748</v>
      </c>
      <c r="K16" s="81">
        <v>17677609</v>
      </c>
      <c r="L16" s="82">
        <v>6139758</v>
      </c>
      <c r="M16" s="83">
        <v>6879719</v>
      </c>
      <c r="N16" s="21">
        <f t="shared" si="0"/>
        <v>-0.10755686387772524</v>
      </c>
      <c r="O16" s="48"/>
    </row>
    <row r="17" spans="1:15" x14ac:dyDescent="0.35">
      <c r="A17" s="37" t="s">
        <v>15</v>
      </c>
      <c r="B17" s="93">
        <v>394466726</v>
      </c>
      <c r="C17" s="94">
        <v>436214123</v>
      </c>
      <c r="D17" s="95">
        <v>422530712</v>
      </c>
      <c r="E17" s="93">
        <v>149479606</v>
      </c>
      <c r="F17" s="94">
        <v>122286885</v>
      </c>
      <c r="G17" s="45">
        <f>(E17-F17)/F17</f>
        <v>0.22236825314505312</v>
      </c>
      <c r="H17" s="7"/>
      <c r="I17" s="96">
        <v>2710729050</v>
      </c>
      <c r="J17" s="97">
        <v>3195478108</v>
      </c>
      <c r="K17" s="98">
        <v>3235589085</v>
      </c>
      <c r="L17" s="96">
        <v>1129814859</v>
      </c>
      <c r="M17" s="97">
        <v>893530158</v>
      </c>
      <c r="N17" s="21">
        <f t="shared" si="0"/>
        <v>0.26443953668993003</v>
      </c>
      <c r="O17" s="48"/>
    </row>
    <row r="18" spans="1:15" x14ac:dyDescent="0.35">
      <c r="A18" s="37" t="s">
        <v>17</v>
      </c>
      <c r="B18" s="46">
        <f>B16/B17</f>
        <v>1.6373117361488177E-3</v>
      </c>
      <c r="C18" s="46">
        <f t="shared" ref="C18" si="14">C16/C17</f>
        <v>3.6333853408959892E-3</v>
      </c>
      <c r="D18" s="46">
        <f t="shared" ref="D18" si="15">D16/D17</f>
        <v>3.3500286719986404E-3</v>
      </c>
      <c r="E18" s="46">
        <f t="shared" ref="E18" si="16">E16/E17</f>
        <v>3.4175631958783727E-3</v>
      </c>
      <c r="F18" s="46">
        <f t="shared" ref="F18" si="17">F16/F17</f>
        <v>4.4971134884987871E-3</v>
      </c>
      <c r="G18" s="90"/>
      <c r="H18" s="7"/>
      <c r="I18" s="46">
        <f>I16/I17</f>
        <v>2.8584343389096746E-3</v>
      </c>
      <c r="J18" s="46">
        <f t="shared" ref="J18" si="18">J16/J17</f>
        <v>5.8901195263641589E-3</v>
      </c>
      <c r="K18" s="46">
        <f t="shared" ref="K18" si="19">K16/K17</f>
        <v>5.4634901205324101E-3</v>
      </c>
      <c r="L18" s="46">
        <f t="shared" ref="L18" si="20">L16/L17</f>
        <v>5.4343045244017278E-3</v>
      </c>
      <c r="M18" s="46">
        <f t="shared" ref="M18" si="21">M16/M17</f>
        <v>7.6994815881748892E-3</v>
      </c>
      <c r="N18" s="100"/>
      <c r="O18" s="48"/>
    </row>
    <row r="19" spans="1:15" x14ac:dyDescent="0.3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x14ac:dyDescent="0.35">
      <c r="A20" s="101" t="s">
        <v>20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Bianco, Carmine</cp:lastModifiedBy>
  <dcterms:created xsi:type="dcterms:W3CDTF">2021-04-09T11:35:58Z</dcterms:created>
  <dcterms:modified xsi:type="dcterms:W3CDTF">2021-06-09T18:42:36Z</dcterms:modified>
</cp:coreProperties>
</file>